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380" windowHeight="8190" tabRatio="500"/>
  </bookViews>
  <sheets>
    <sheet name="ΕΝΤΥΠΟ ΕΛΕΓΧΟΥ ΣΦΑΓΕΙΟΥ ΟΠΛΗΦΟΡ" sheetId="1" r:id="rId1"/>
  </sheets>
  <definedNames>
    <definedName name="OLE_LINK1" localSheetId="0">'ΕΝΤΥΠΟ ΕΛΕΓΧΟΥ ΣΦΑΓΕΙΟΥ ΟΠΛΗΦΟΡ'!$B$48</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70" i="1" l="1"/>
  <c r="E143" i="1"/>
  <c r="E313" i="1"/>
  <c r="E289" i="1"/>
  <c r="E252" i="1"/>
  <c r="E251" i="1"/>
  <c r="E250" i="1"/>
  <c r="E249" i="1"/>
  <c r="E223" i="1"/>
  <c r="E224" i="1"/>
  <c r="E225" i="1"/>
  <c r="E226" i="1"/>
  <c r="E227" i="1"/>
  <c r="E222" i="1"/>
  <c r="E221" i="1"/>
  <c r="E194" i="1"/>
  <c r="E195" i="1"/>
  <c r="E193" i="1"/>
  <c r="E187" i="1"/>
  <c r="E186" i="1"/>
  <c r="E185" i="1"/>
  <c r="E173" i="1"/>
  <c r="E148" i="1"/>
  <c r="E149" i="1"/>
  <c r="E147" i="1"/>
  <c r="E142" i="1"/>
  <c r="E140" i="1"/>
  <c r="E138" i="1"/>
  <c r="E136" i="1"/>
  <c r="E133" i="1"/>
  <c r="E131" i="1"/>
  <c r="E130" i="1"/>
  <c r="E127" i="1"/>
  <c r="E125" i="1"/>
  <c r="E124" i="1"/>
  <c r="E123" i="1"/>
  <c r="E100" i="1"/>
  <c r="E99" i="1"/>
  <c r="E98" i="1"/>
  <c r="E82" i="1"/>
  <c r="C360" i="1" l="1"/>
  <c r="G358" i="1"/>
  <c r="E357" i="1"/>
  <c r="E358" i="1" s="1"/>
  <c r="G346" i="1"/>
  <c r="E338" i="1"/>
  <c r="E337" i="1"/>
  <c r="E336" i="1"/>
  <c r="G331" i="1"/>
  <c r="E309" i="1"/>
  <c r="G303" i="1"/>
  <c r="E303" i="1"/>
  <c r="G280" i="1"/>
  <c r="E277" i="1"/>
  <c r="E276" i="1"/>
  <c r="E270" i="1"/>
  <c r="E264" i="1"/>
  <c r="G254" i="1"/>
  <c r="E253" i="1"/>
  <c r="E248" i="1"/>
  <c r="G232" i="1"/>
  <c r="E231" i="1"/>
  <c r="E230" i="1"/>
  <c r="E229" i="1"/>
  <c r="E228" i="1"/>
  <c r="E220" i="1"/>
  <c r="E219" i="1"/>
  <c r="E218" i="1"/>
  <c r="E217" i="1"/>
  <c r="G196" i="1"/>
  <c r="E192" i="1"/>
  <c r="E196" i="1" s="1"/>
  <c r="G190" i="1"/>
  <c r="E184" i="1"/>
  <c r="E190" i="1" s="1"/>
  <c r="G182" i="1"/>
  <c r="E182" i="1"/>
  <c r="G150" i="1"/>
  <c r="E139" i="1"/>
  <c r="E137" i="1"/>
  <c r="E135" i="1"/>
  <c r="E132" i="1"/>
  <c r="E128" i="1"/>
  <c r="E126" i="1"/>
  <c r="G108" i="1"/>
  <c r="E108" i="1"/>
  <c r="G93" i="1"/>
  <c r="G109" i="1" s="1"/>
  <c r="E93" i="1"/>
  <c r="E70" i="1"/>
  <c r="D71" i="1" s="1"/>
  <c r="C71" i="1" l="1"/>
  <c r="E71" i="1" s="1"/>
  <c r="C363" i="1" s="1"/>
  <c r="G71" i="1"/>
  <c r="E363" i="1" s="1"/>
  <c r="G255" i="1"/>
  <c r="E280" i="1"/>
  <c r="E346" i="1"/>
  <c r="C347" i="1" s="1"/>
  <c r="E347" i="1" s="1"/>
  <c r="C371" i="1" s="1"/>
  <c r="G197" i="1"/>
  <c r="E197" i="1"/>
  <c r="D198" i="1" s="1"/>
  <c r="E331" i="1"/>
  <c r="C332" i="1" s="1"/>
  <c r="E332" i="1" s="1"/>
  <c r="C370" i="1" s="1"/>
  <c r="E109" i="1"/>
  <c r="D110" i="1" s="1"/>
  <c r="E150" i="1"/>
  <c r="C151" i="1" s="1"/>
  <c r="E232" i="1"/>
  <c r="E254" i="1"/>
  <c r="C359" i="1"/>
  <c r="E359" i="1" s="1"/>
  <c r="C372" i="1" s="1"/>
  <c r="D359" i="1"/>
  <c r="C304" i="1"/>
  <c r="E304" i="1" s="1"/>
  <c r="C369" i="1" s="1"/>
  <c r="D304" i="1"/>
  <c r="G304" i="1" s="1"/>
  <c r="E369" i="1" s="1"/>
  <c r="C281" i="1"/>
  <c r="E281" i="1" s="1"/>
  <c r="C368" i="1" s="1"/>
  <c r="D281" i="1"/>
  <c r="G281" i="1" s="1"/>
  <c r="E368" i="1" s="1"/>
  <c r="F71" i="1"/>
  <c r="D363" i="1" s="1"/>
  <c r="F151" i="1" l="1"/>
  <c r="E151" i="1"/>
  <c r="F359" i="1"/>
  <c r="D372" i="1" s="1"/>
  <c r="D347" i="1"/>
  <c r="G347" i="1" s="1"/>
  <c r="E371" i="1" s="1"/>
  <c r="G359" i="1"/>
  <c r="E372" i="1" s="1"/>
  <c r="C198" i="1"/>
  <c r="E198" i="1" s="1"/>
  <c r="C366" i="1" s="1"/>
  <c r="D332" i="1"/>
  <c r="G332" i="1" s="1"/>
  <c r="E370" i="1" s="1"/>
  <c r="E255" i="1"/>
  <c r="D256" i="1" s="1"/>
  <c r="G256" i="1" s="1"/>
  <c r="E367" i="1" s="1"/>
  <c r="F304" i="1"/>
  <c r="D369" i="1" s="1"/>
  <c r="G198" i="1"/>
  <c r="E366" i="1" s="1"/>
  <c r="C110" i="1"/>
  <c r="E110" i="1" s="1"/>
  <c r="C365" i="1" s="1"/>
  <c r="C364" i="1"/>
  <c r="G110" i="1"/>
  <c r="E365" i="1" s="1"/>
  <c r="D151" i="1"/>
  <c r="G151" i="1" s="1"/>
  <c r="E364" i="1" s="1"/>
  <c r="F347" i="1"/>
  <c r="D371" i="1" s="1"/>
  <c r="F281" i="1"/>
  <c r="D368" i="1" s="1"/>
  <c r="F332" i="1" l="1"/>
  <c r="D370" i="1" s="1"/>
  <c r="F198" i="1"/>
  <c r="D366" i="1" s="1"/>
  <c r="F110" i="1"/>
  <c r="D364" i="1" s="1"/>
  <c r="C256" i="1"/>
  <c r="F256" i="1" s="1"/>
  <c r="D367" i="1" s="1"/>
  <c r="D365" i="1"/>
  <c r="E256" i="1" l="1"/>
  <c r="C367" i="1" s="1"/>
</calcChain>
</file>

<file path=xl/sharedStrings.xml><?xml version="1.0" encoding="utf-8"?>
<sst xmlns="http://schemas.openxmlformats.org/spreadsheetml/2006/main" count="467" uniqueCount="322">
  <si>
    <t xml:space="preserve">               </t>
  </si>
  <si>
    <r>
      <rPr>
        <b/>
        <sz val="12"/>
        <color rgb="FF000000"/>
        <rFont val="Times New Roman"/>
        <family val="1"/>
        <charset val="161"/>
      </rPr>
      <t xml:space="preserve">     </t>
    </r>
    <r>
      <rPr>
        <sz val="12"/>
        <color rgb="FF000000"/>
        <rFont val="Times New Roman"/>
        <family val="1"/>
        <charset val="161"/>
      </rPr>
      <t xml:space="preserve">     </t>
    </r>
  </si>
  <si>
    <t>ΕΛΛΗΝΙΚΗ ΔΗΜΟΚΡΑΤΙΑ</t>
  </si>
  <si>
    <t xml:space="preserve">                   </t>
  </si>
  <si>
    <t>ΠΕΡΙΦΕΡΕΙΑ:</t>
  </si>
  <si>
    <t>ΠΕΡΙΦΕΡΕΙΑΚΗ ΕΝΟΤΗΤΑ:</t>
  </si>
  <si>
    <t xml:space="preserve">Δ/ΝΣΗ ΑΓΡΟΤΙΚΗΣ ΟΙΚΟΝΟΜΙΑΣ &amp; </t>
  </si>
  <si>
    <t>ΚΤΗΝΙΑΤΡΙΚΗΣ</t>
  </si>
  <si>
    <t xml:space="preserve">    </t>
  </si>
  <si>
    <t>ΤΜΗΜΑ ΚΤΗΝΙΑΤΡΙΚΗΣ</t>
  </si>
  <si>
    <t>ΕΝΤΥΠΟ ΕΠΙΘΕΩΡΗΣΗΣ ΣΦΑΓΕΙΟΥ ΟΠΛΗΦΟΡΩΝ</t>
  </si>
  <si>
    <t>Επωνυμία Επιχείρησης</t>
  </si>
  <si>
    <t>Κωδικός Αριθμός Κτηνιατρικής Έγκρισης</t>
  </si>
  <si>
    <t>Διεύθυνση</t>
  </si>
  <si>
    <t>Τηλέφωνο(α), Τηλεομοιοτυπικό (Φαξ)</t>
  </si>
  <si>
    <t>e-mail</t>
  </si>
  <si>
    <t>Υπεύθυνος της Εγκατάστασης</t>
  </si>
  <si>
    <t>Περιγραφή</t>
  </si>
  <si>
    <r>
      <rPr>
        <b/>
        <u/>
        <sz val="12"/>
        <color rgb="FF000000"/>
        <rFont val="Times New Roman"/>
        <family val="1"/>
        <charset val="161"/>
      </rPr>
      <t>Σφαγείο</t>
    </r>
    <r>
      <rPr>
        <sz val="12"/>
        <color rgb="FF000000"/>
        <rFont val="Times New Roman"/>
        <family val="1"/>
        <charset val="161"/>
      </rPr>
      <t xml:space="preserve"> σύμφωνα:</t>
    </r>
  </si>
  <si>
    <r>
      <rPr>
        <sz val="12"/>
        <color rgb="FF000000"/>
        <rFont val="Times New Roman"/>
        <family val="1"/>
        <charset val="161"/>
      </rPr>
      <t xml:space="preserve">με το άρθρο 6 του Π.Δ. 79/2007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με το Π.Δ. 23/2014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            </t>
    </r>
  </si>
  <si>
    <r>
      <rPr>
        <sz val="12"/>
        <color rgb="FF000000"/>
        <rFont val="Times New Roman"/>
        <family val="1"/>
        <charset val="161"/>
      </rPr>
      <t xml:space="preserve">Βοοειδών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Χοίρων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Αιγοπροβάτων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Θηραμάτων</t>
    </r>
    <r>
      <rPr>
        <sz val="20"/>
        <color rgb="FF000000"/>
        <rFont val="Times New Roman"/>
        <family val="1"/>
        <charset val="161"/>
      </rPr>
      <t xml:space="preserve"> </t>
    </r>
    <r>
      <rPr>
        <sz val="12"/>
        <color rgb="FF000000"/>
        <rFont val="Times New Roman"/>
        <family val="1"/>
        <charset val="161"/>
      </rPr>
      <t xml:space="preserve"> </t>
    </r>
    <r>
      <rPr>
        <sz val="20"/>
        <color rgb="FF000000"/>
        <rFont val="Wingdings"/>
        <charset val="2"/>
      </rPr>
      <t>q</t>
    </r>
    <r>
      <rPr>
        <sz val="20"/>
        <color rgb="FF000000"/>
        <rFont val="Times New Roman"/>
        <family val="1"/>
        <charset val="161"/>
      </rPr>
      <t xml:space="preserve">    </t>
    </r>
  </si>
  <si>
    <r>
      <rPr>
        <u/>
        <sz val="12"/>
        <color rgb="FF000000"/>
        <rFont val="Times New Roman"/>
        <family val="1"/>
        <charset val="161"/>
      </rPr>
      <t>Δυναμικότητα</t>
    </r>
    <r>
      <rPr>
        <sz val="12"/>
        <color rgb="FF000000"/>
        <rFont val="Times New Roman"/>
        <family val="1"/>
        <charset val="161"/>
      </rPr>
      <t xml:space="preserve"> παραγωγής κρέατος της εγκατάστασης ….………… (ημερήσια δυναμικότητα)</t>
    </r>
  </si>
  <si>
    <t xml:space="preserve">ΣΥΜΜΟΡΦΩΣΗ: κρίνεται ικανοποιητικό </t>
  </si>
  <si>
    <t>ΣΥΜΜΟΡΦΩΣΗ</t>
  </si>
  <si>
    <t>ΑΠΟΚΛΙΣΗ</t>
  </si>
  <si>
    <t>ΜΗ ΣΥΜΜΟΡΦΩΣΗ</t>
  </si>
  <si>
    <t>ΜΗ ΕΦΑΡΜΟΣΙΜΟ</t>
  </si>
  <si>
    <t>ΒΑΘΜΟΛΟΓΙΑ</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</si>
  <si>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</si>
  <si>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</si>
  <si>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</si>
  <si>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1. ΠΑΡΑΛΑΒΗ ΖΩΩΝ &amp; ΕΝΣΤΑΥΛΙΣΜΟΣ</t>
  </si>
  <si>
    <t>Α.  Σχεδιασμός και διαμόρφωση χώρων - Εξοπλισμός  (Προαύλιος χώρος και στάβλοι)</t>
  </si>
  <si>
    <t>Προαύλιο</t>
  </si>
  <si>
    <t>Πλήρης περίφραξη (χωρίς φθορές) και πόρτες</t>
  </si>
  <si>
    <t xml:space="preserve">Διαχωρισμός &amp; επισήμανση καθαρής και ακάθαρτης περιοχής </t>
  </si>
  <si>
    <t>Επάρκεια χώρου:1) άνεση ελιγμών αυτοκινήτων (μεταφοράς ζώων,κρέατος, απορριμμάτων, δερμάτων, προσωπικού)</t>
  </si>
  <si>
    <r>
      <rPr>
        <sz val="12"/>
        <color rgb="FF000000"/>
        <rFont val="Times New Roman"/>
        <family val="1"/>
        <charset val="161"/>
      </rPr>
      <t>2</t>
    </r>
    <r>
      <rPr>
        <i/>
        <sz val="12"/>
        <color rgb="FF000000"/>
        <rFont val="Times New Roman"/>
        <family val="1"/>
        <charset val="161"/>
      </rPr>
      <t>)</t>
    </r>
    <r>
      <rPr>
        <sz val="12"/>
        <color rgb="FF000000"/>
        <rFont val="Times New Roman"/>
        <family val="1"/>
        <charset val="161"/>
      </rPr>
      <t xml:space="preserve"> δυνατότητα καθαρισμού και συντήρησης</t>
    </r>
  </si>
  <si>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</si>
  <si>
    <t>Καθαρισμός / απολύμανση αυτοκινήτων:Χώρος πλυσίματος αυτοκινήτων :παροχή ζεστού νερού, στέγαστρο, αποστράγγιση – αποχέτευση, απορρυπαντικά/ απολυμαντικά</t>
  </si>
  <si>
    <t xml:space="preserve"> Τάφροι απολύμανσης τροχών στις εισόδους-εξόδους  ή Απολύμανση τροχών με ψεκασμό</t>
  </si>
  <si>
    <t>Κάδοι απορριμμάτων: κλειστοί, από υλικά που να πλένονται εύκολα</t>
  </si>
  <si>
    <t xml:space="preserve">Παρουσία παγίδων-δολωματικών σταθμών και εντομοπαγίδων σε επαρκή αριθμό </t>
  </si>
  <si>
    <t>B.  Διαδικασίες</t>
  </si>
  <si>
    <t>Tαυτοποίηση των ζώων (έλεγχος ενωτίων και συνοδευτικών εγγράφων) κατά την παραλαβή</t>
  </si>
  <si>
    <t>ΖΥΠ :  Συλλογή και διαχείριση κόπρου</t>
  </si>
  <si>
    <t>NA</t>
  </si>
  <si>
    <t>Στάβλοι –Χώροι υποδοχής ζώων</t>
  </si>
  <si>
    <t xml:space="preserve">Διαμόρφωση χώρου ώστε να επιτρέπει τον καθαρισμό την απολύμανση και την απομάκρυνση των ρύπων </t>
  </si>
  <si>
    <t>Διαμόρφωση χώρου ώστε να διευκολύνεται ο προ σφαγής έλεγχος και η ταυτοποίηση των ζώων</t>
  </si>
  <si>
    <t>Δυνατότητα επαρκούς αποστράγγισης υδάτων και απομάκρυνσης κόπρου  Φρεάτια, αποχετεύσεις- Προστασία από κινδύνους μόλυνσης</t>
  </si>
  <si>
    <t>Χώρος πλυσίματος βρώμικων ζώων (εφόσον προβλέπεται σε σχετική διαδικασία ως διορθωτική ενέργεια)</t>
  </si>
  <si>
    <t>ΣΥΝΟΛΟ ΚΕΦΑΛΑΙΟΥ 1</t>
  </si>
  <si>
    <r>
      <rPr>
        <b/>
        <u/>
        <sz val="12"/>
        <color rgb="FF000000"/>
        <rFont val="Calibri"/>
        <family val="2"/>
        <charset val="161"/>
      </rPr>
      <t>Σχόλια - Παρατηρήσεις</t>
    </r>
    <r>
      <rPr>
        <sz val="12"/>
        <color rgb="FF000000"/>
        <rFont val="Calibri"/>
        <family val="2"/>
        <charset val="161"/>
      </rPr>
      <t xml:space="preserve"> </t>
    </r>
  </si>
  <si>
    <t>2. ΑΝΑΙΣΘΗΤΟΠΟΙΗΣΗ-ΑΦΑΙΜΑΞΗ</t>
  </si>
  <si>
    <t>Α. Σχεδιασμός και διαμόρφωση χώρων-Εξοπλισμός (χώρος αναισθητοποίησης και χώρος αφαίμαξης)</t>
  </si>
  <si>
    <t xml:space="preserve">Διαμόρφωση του χώρου ώστε να επιτρέπει τον καθαρισμό την απολύμανση και την απομάκρυνση των ρύπων </t>
  </si>
  <si>
    <t xml:space="preserve">Πατώματα, τοίχοι, κατασκευασμένα από υλικά στεγανά,   μη απορροφητικά, μη τοξικά που να καθαρίζονται και να απολυμαίνονται εύκολα  </t>
  </si>
  <si>
    <t xml:space="preserve"> </t>
  </si>
  <si>
    <t>Υγειονομικές γωνίες / σοβατεπί (στρογγυλεμένα)</t>
  </si>
  <si>
    <t>Οροφές από υλικά που να αποτρέπουν τη συσσώρευση υδρατμών, μούχλας και την πτώση σωματιδίων</t>
  </si>
  <si>
    <t>Δυνατότητα επαρκούς αποστράγγισης υδάτων και απομάκρυνσης κόπρου. Υγειονομικά φρεάτια/ αποχετεύσεις</t>
  </si>
  <si>
    <t>Μηχανισμός ή φρεάτιο συλλογής αίματος /Συλλογή απευθείας σε δεξαμενή αίματος</t>
  </si>
  <si>
    <r>
      <rPr>
        <sz val="12"/>
        <color rgb="FF000000"/>
        <rFont val="Times New Roman"/>
        <family val="1"/>
        <charset val="161"/>
      </rPr>
      <t xml:space="preserve">Συλλογή και διαχείριση </t>
    </r>
    <r>
      <rPr>
        <b/>
        <u/>
        <sz val="12"/>
        <color rgb="FF000000"/>
        <rFont val="Times New Roman"/>
        <family val="1"/>
        <charset val="161"/>
      </rPr>
      <t>αίματος</t>
    </r>
    <r>
      <rPr>
        <sz val="12"/>
        <color rgb="FF000000"/>
        <rFont val="Times New Roman"/>
        <family val="1"/>
        <charset val="161"/>
      </rPr>
      <t xml:space="preserve"> σύμφωνα με τους Κανονισμούς 1069/2009/ΕΚ και 142/2011/ΕΕ</t>
    </r>
  </si>
  <si>
    <r>
      <rPr>
        <sz val="12"/>
        <color rgb="FF000000"/>
        <rFont val="Times New Roman"/>
        <family val="1"/>
        <charset val="161"/>
      </rPr>
      <t>Ξεχωριστή δεξαμενή για το αίμα μηρυκαστικών για τα οποία απαιτείται εξέταση για ΜΣΕ, με πρόβλεψη για ανάλογη διαχείριση αν τα αποτελέσματα είναι  θετικά (αναμονή για την διαχείριση του) /Ειδική δεξαμενή για τη συλλογή του αίματος από την σφαγή ζώων ύποπτων ή με επιβεβαιωμένη τρομώδη νόσο</t>
    </r>
    <r>
      <rPr>
        <sz val="8"/>
        <color rgb="FF000000"/>
        <rFont val="Times New Roman"/>
        <family val="1"/>
        <charset val="161"/>
      </rPr>
      <t> </t>
    </r>
  </si>
  <si>
    <r>
      <rPr>
        <u/>
        <sz val="12"/>
        <color rgb="FF000000"/>
        <rFont val="Times New Roman"/>
        <family val="1"/>
        <charset val="161"/>
      </rPr>
      <t>Νιπτήρες</t>
    </r>
    <r>
      <rPr>
        <sz val="12"/>
        <color rgb="FF000000"/>
        <rFont val="Times New Roman"/>
        <family val="1"/>
        <charset val="161"/>
      </rPr>
      <t>: ζεστό - κρύο νερό, υλικά για το πλύσιμο και το στέγνωμα των χεριών</t>
    </r>
  </si>
  <si>
    <t>Αποστειρωτήρες μαχαιριών σε προσιτό σημείο</t>
  </si>
  <si>
    <t>Θερμοκρασία νερού αποστείρωσης 82 °C ή Σύστημα αποστείρωσης μαχαιριών με ισοδύναμο αποτέλεσμα</t>
  </si>
  <si>
    <t>Επαρκής αερισμός φυσικός ή τεχνητός</t>
  </si>
  <si>
    <t xml:space="preserve">Επαρκής και κατάλληλος φωτισμός  </t>
  </si>
  <si>
    <t>Προστατευτικά πλέγματα (σήτες) σε όλα τα παράθυρα Αεροκουρτίνες ή κουρτίνες από φύλλα PVC ή σήτες</t>
  </si>
  <si>
    <t>Παρουσία κατάλληλων παγίδων σε επαρκή αριθμό, σε καλή κατάσταση και σε κατάλληλα σημεία (ιδιαίτερα εντομοπαγίδες)</t>
  </si>
  <si>
    <t>Προστασία από θραύση κρυστάλλων και τζαμιών : παράθυρα και λαμπτήρες</t>
  </si>
  <si>
    <t>B.  Πρακτική εργασίας</t>
  </si>
  <si>
    <t>Ορθή Υγιεινή Πρακτική</t>
  </si>
  <si>
    <t>Χρήση κατάλληλου ιματισμού</t>
  </si>
  <si>
    <t>Τα ζώα οδηγούνται στον εξοπλισμό ακινητοποίησης μόνο όταν όλο το προσωπικό και ο εξοπλισμός είναι έτοιμα για να προχωρήσουν άμεσα στην αναισθητοποίηση και τη σφαγή τους</t>
  </si>
  <si>
    <r>
      <rPr>
        <sz val="12"/>
        <color rgb="FF000000"/>
        <rFont val="Times New Roman"/>
        <family val="1"/>
        <charset val="161"/>
      </rPr>
      <t xml:space="preserve"> Ελάχιστη Ένταση Ηλεκτρικού Ρεύματος  1,3 Α  Χοίροι &amp; 1,0 Α αιγοπρόβατα</t>
    </r>
    <r>
      <rPr>
        <sz val="12"/>
        <color rgb="FFC9211E"/>
        <rFont val="Times New Roman"/>
        <family val="1"/>
        <charset val="161"/>
      </rPr>
      <t xml:space="preserve"> </t>
    </r>
    <r>
      <rPr>
        <sz val="12"/>
        <rFont val="Times New Roman"/>
        <family val="1"/>
        <charset val="161"/>
      </rPr>
      <t>1,28 Α βοοειδή &gt; 6 μηνών, 1,25 Α βοοειδή &lt; 6 μηνών.                                                                           Μέγιστη συχνότητα του ηλεκτ</t>
    </r>
    <r>
      <rPr>
        <sz val="12"/>
        <color rgb="FF000000"/>
        <rFont val="Times New Roman"/>
        <family val="1"/>
        <charset val="161"/>
      </rPr>
      <t>ρικού ρεύματος, ελάχιστη τάση ηλεκτρικού ρεύματος ελάχιστος χρόνος Διόδου του Ηλεκτρικού Ρεύματος, σύμφωνα με τις οδηγίες του κατασκευαστή της συσκευής και τις ΠΔΛ του σφαγείου.</t>
    </r>
  </si>
  <si>
    <t>ΝΑ</t>
  </si>
  <si>
    <t>Σωστός τρόπος χρήσης, θέση και κατεύθυνση της ράβδου της συσκευής μηχανικής αναισθητοποίησης με διατρητική ράβδο και διείσδυση.                                                                     .</t>
  </si>
  <si>
    <t>Τήρηση χρόνων αφαίμαξης από την αναισθησία σύμφωνα με τις ΠΔΛ του σφαγείου και τα επιστημονικά δεδομένα.           Βοοειδή &lt;60  sec, Ηλεκτρική αναισθητοπoίηση: χοίροι &lt;15  sec αιγοπρόβατα &lt; 8 sec και όχι &gt;15 sec.                   Αναισθητοποίηση με αέριο: χοίροι 30-90 sec (ανάλογα με το χρόνο έκθεσης)</t>
  </si>
  <si>
    <t>Η απώλεια της συνείδησης διατηρείται μέχρι το θάνατο του ζώου. Περαιτέρω εκδορά ή ζεμάτισμα πραγματοποιείται μόνο αφού διαπιστωθεί απουσία ζωτικών σημείων του ζώου.</t>
  </si>
  <si>
    <t>Στην περίπτωση που προβλέπεται μόνο ένας υπεύθυνος για την αναισθητοποίηση, την αγκίστρωση, την ανύψωση και την αφαίμαξη των ζώων, αυτός εκτελεί όλες τις διαδικασίες κατά σειρά σε κάθε ζώο προτού προχωρήσει στο επόμενο.</t>
  </si>
  <si>
    <t>Αδιάβροχες πινακίδες αναρτημένες με οδηγίες εργασίας (σημεία εφαρμογής της συσκευής αναισθητοποίησης, χρόνοι αφαίμαξης, σημεία απώλειας της συνείδησης)</t>
  </si>
  <si>
    <t>Αποστείρωση μαχαιριών ανά ζώο (τουλάχιστον 2 μαχαίρια)</t>
  </si>
  <si>
    <t>Αποφυγή τρώσης του οισοφάγου και της τραχείας</t>
  </si>
  <si>
    <t>Εφαρμόζονται κανόνες ορθής βιομηχανικής πρακτικής, π.χ. συμπεριφορά προσωπικού μεταξύ διαφορετικής επικινδυνότητας περιοχών (π.χ. καθαρή – ακάθαρτη περιοχή),</t>
  </si>
  <si>
    <t>ΣΥΝΟΛΟ ΚΕΦΑΛΑΙΟΥ 2</t>
  </si>
  <si>
    <r>
      <rPr>
        <b/>
        <u/>
        <sz val="12"/>
        <color rgb="FF000000"/>
        <rFont val="Calibri"/>
        <family val="2"/>
        <charset val="161"/>
      </rPr>
      <t>Σχόλια - Παρατηρήσεις</t>
    </r>
    <r>
      <rPr>
        <sz val="12"/>
        <color rgb="FF000000"/>
        <rFont val="Calibri"/>
        <family val="2"/>
        <charset val="161"/>
      </rPr>
      <t xml:space="preserve"> :</t>
    </r>
    <r>
      <rPr>
        <b/>
        <sz val="12"/>
        <color rgb="FF000000"/>
        <rFont val="Calibri"/>
        <family val="2"/>
        <charset val="161"/>
      </rPr>
      <t xml:space="preserve"> </t>
    </r>
  </si>
  <si>
    <t>Χώρος εκφόρτωσης: ράμπα με κατάλληλη κλίση, μη ολισθηρό δάπεδο, εξέδρα για την ομαλή αποβίβαση ζώων, ράμπες για χαμηλά οχήματα</t>
  </si>
  <si>
    <t>Πλευρικός προστατευτικός εξοπλισμός για την αποφυγή πτώσεων και  την διαφυγή ζώων</t>
  </si>
  <si>
    <t>Χρήση των κατάλληλων συσκευών καθοδήγησης των ζώων και ενδεδειγμένος τρόπος χρησιμοποίησης των ηλεκτρικών συσκευών  καθοδήγησης τους όσον αφορά τα είδη των ζώων, το μέρος του σώματος και την διάρκεια εφαρμογής</t>
  </si>
  <si>
    <t xml:space="preserve">Τα ζώα εκφορτώνονται όσο το δυνατόν πιο σύντομα μετά την άφιξή τους και στη συνέχεια σφάζονται χωρίς αδικαιολόγητη καθυστέρηση.                                                                   Ήπιοι χειρισμοί χωρίς χτυπήματα, λακτίσματα, άσκηση πίεσης σε ευαίσθητα σημεία του σώματος, ανύψωση ή σύρσιμο των ζώων από το κεφάλι, τα αφτιά, τα κέρατα, τα πόδια, την ουρά ή το μαλλί τους και γενικά χωρίς να προκαλείται με οποιοδήποτε τρόπο πόνος, φόβος ή ταλαιπωρία στα ζώα. </t>
  </si>
  <si>
    <t>Οι χώροι σταβλισμού φέρουν ευδιάκριτη σήμανση με το μέγιστο αριθμό των ζώων κάθε είδους που μπορούν να σταβλίζονται, την ημερομηνία και την ώρα άφιξης των ζώων;</t>
  </si>
  <si>
    <r>
      <rPr>
        <sz val="12"/>
        <color rgb="FF000000"/>
        <rFont val="Times New Roman"/>
        <family val="1"/>
        <charset val="161"/>
      </rPr>
      <t xml:space="preserve">Προστασία από τις καιρικές συνθήκες  (κρύο, βροχή, </t>
    </r>
    <r>
      <rPr>
        <strike/>
        <sz val="12"/>
        <color rgb="FF000000"/>
        <rFont val="Times New Roman"/>
        <family val="1"/>
        <charset val="161"/>
      </rPr>
      <t xml:space="preserve"> </t>
    </r>
    <r>
      <rPr>
        <sz val="12"/>
        <color rgb="FF000000"/>
        <rFont val="Times New Roman"/>
        <family val="1"/>
        <charset val="161"/>
      </rPr>
      <t>υψηλή θερμοκρασία, ηλιακή ακτινοβολία). Προσανατολισμός, στέγαστρο</t>
    </r>
  </si>
  <si>
    <t>Επαρκής Αερισμός. Σε περίπτωση μηχανικού αερισμού να υπάρχει εφεδρική εγκατάσταση</t>
  </si>
  <si>
    <t>Επαρκής ,  κατάλληλος  φωτισμός ανάλογα με το είδος των ζώων και κατάλληλος εφεδρικός φωτισμός</t>
  </si>
  <si>
    <t>Παροχή νερού: ποτίστρες κατάλληλες για το είδος του ζώου και προσβάσιμες σε αυτά, κατάσταση καθαριότητας και συντήρησης</t>
  </si>
  <si>
    <t>Ταΐστρες ή άλλος τρόπος παροχής τροφής</t>
  </si>
  <si>
    <t>Στρωμνή ή άλλο κατάλληλο υλικό για ζώα που παραμένουν στο σφαγείο περισσότερες από δώδεκα (12) ώρες.</t>
  </si>
  <si>
    <t>Υλικά ασφαλή για τα ζώα : απουσία αιχμηρών προεξοχών, συρμάτων επικίνδυνων σημείων</t>
  </si>
  <si>
    <t>Προστασία από την οπτική επαφή μεταξύ των κελιών</t>
  </si>
  <si>
    <t>Σύστημα καταιονισμού νερού για την ψύξη των χοίρων</t>
  </si>
  <si>
    <t>Παγίδα συγκράτησης για τον προ σφαγής έλεγχο</t>
  </si>
  <si>
    <t>Διάταξη που περιορίζει την οριζόντια και κατακόρυφη κίνηση της κεφαλής των βοοειδών.</t>
  </si>
  <si>
    <t>Ατομική ακινητοποίηση αιγοπροβάτων ή χώρος συγκράτησης αιγοπροβάτων</t>
  </si>
  <si>
    <t xml:space="preserve">Μηχανική ακινητοποίηση μηρυκαστικών σε περίπτωση σφαγής σύμφωνα με λατρευτικούς τύπους. Σε περίπτωση που χρησιμοποιείται σύστημα με αντιστροφή ή μη φυσιολογική θέση σε βοοειδή, υπάρχει διάταξη που περιορίζει την οριζόντια και κατακόρυφη κίνηση της κεφαλής του ζώου.  </t>
  </si>
  <si>
    <t>Προσιτό ράφι για το πιστόλι</t>
  </si>
  <si>
    <t xml:space="preserve">Συσκευή αναισθητοποίησης με αέριο, σχεδιασμένη ώστε να βελτιστοποιεί την εφαρμογή της αναισθητοποίησης, να μην προκαλεί στα ζώα τραυματισμούς ή κακώσεις, να ελαχιστοποιεί την αναστάτωση των ακινητοποιημένων ζώων.     Η πυκνότητα των ζώων  να  τους επιτρέπει να ξαπλώνουν στο δάπεδο όλα μαζί, χωρίς να στοιβάζονται το ένα πάνω στο άλλο. Ο ιμάντας μεταφοράς των ζώων επαρκώς φωτισμένος, ώστε να επιτρέπει το ένα ζώο να βλέπει το άλλο. Τα ζώα βρίσκονται υπό συνεχή οπτική παρακολούθηση.  </t>
  </si>
  <si>
    <r>
      <rPr>
        <sz val="12"/>
        <rFont val="Times New Roman"/>
        <family val="1"/>
        <charset val="161"/>
      </rPr>
      <t xml:space="preserve">Ο ηλεκτρικός εξοπλισμός αναισθητοποίησης περιλαμβάνει διάταξη που απεικονίζει και καταγράφει τις λεπτομέρειες των βασικών ηλεκτρικών παραμέτρων για κάθε αναισθητοποιούμενο ζώο. Η διάταξη είναι τοποθετημένη έτσι ώστε να διακρίνεται από το προσωπικό και παρέχει οπτική και ηχητική προειδοποίηση σε περίπτωση που η διάρκεια έκθεσης πέσει κάτω από το απαιτούμενο επίπεδο.   </t>
    </r>
    <r>
      <rPr>
        <sz val="12"/>
        <color rgb="FFC9211E"/>
        <rFont val="Times New Roman"/>
        <family val="1"/>
        <charset val="161"/>
      </rPr>
      <t xml:space="preserve">                                                                                                                           </t>
    </r>
  </si>
  <si>
    <t>Η συσκευή αναισθητοποίησης με αέριο διαθέτει  διάταξη για τη συνεχή μέτρηση, απεικόνιση και καταγραφή των συγκεντρώσεων του αερίου  καθώς και τη διάρκεια έκθεσης 
 Η διάταξη είναι τοποθετημένη ώστε να παρέχει ευκρινή οπτική και ηχητική προειδοποίηση όταν η συγκέντρωση του αερίου πέφτει κάτω από την προβλεπόμενη στάθμη</t>
  </si>
  <si>
    <t xml:space="preserve"> Ανταλλακτικά για την περίπτωση βλάβης των συσκευών αναισθητοποίησης</t>
  </si>
  <si>
    <t>Είναι διαθέσιμες οι οδηγίες κατασκευαστή;</t>
  </si>
  <si>
    <t>ΣΥΝΟΛΟ ΚΕΦΑΛΑΙΟΥ 3</t>
  </si>
  <si>
    <t>4. ΕΚΔΟΡΑ- ΑΠΟΚΟΠΗ ΚΕΦΑΛΗΣ</t>
  </si>
  <si>
    <t>Α. Σχεδιασμός &amp; διαμόρφωση Χώρου -Εξοπλισμός (χώρος εκδοράς)</t>
  </si>
  <si>
    <t xml:space="preserve">Διαρρύθμιση που να μην παρουσιάζει διασταυρώσεις ροής μεταξύ καθαρής και ακάθαρτης περιοχής                                       </t>
  </si>
  <si>
    <t>Πατώματα, τοίχοι κατασκευασμένα από υλικά στεγανά, μη απορροφητικά, μη τοξικά που να καθαρίζονται και να απολυμαίνονται εύκολα</t>
  </si>
  <si>
    <t>Υγειονομικές γωνίες /σοβατεπί (στρογγυλεμένα)</t>
  </si>
  <si>
    <t>Δυνατότητα επαρκούς αποστράγγισης υδάτων /Φρεάτια- αποχετεύσεις</t>
  </si>
  <si>
    <t xml:space="preserve">Βαρούλκα και βολικές εξέδρες εργασίας                       </t>
  </si>
  <si>
    <t>Αποστειρωτήρες σε επαρκή αριθμό</t>
  </si>
  <si>
    <r>
      <rPr>
        <u/>
        <sz val="12"/>
        <color rgb="FF000000"/>
        <rFont val="Times New Roman"/>
        <family val="1"/>
        <charset val="161"/>
      </rPr>
      <t>Νιπτήρες</t>
    </r>
    <r>
      <rPr>
        <sz val="12"/>
        <color rgb="FF000000"/>
        <rFont val="Times New Roman"/>
        <family val="1"/>
        <charset val="161"/>
      </rPr>
      <t xml:space="preserve"> : ζεστό - κρύο νερό, υλικά για το πλύσιμο και το στέγνωμα των χεριών</t>
    </r>
  </si>
  <si>
    <t>Αποφυγή επαφής των σφάγιων με τοίχους, πατώματα, επιφάνειες</t>
  </si>
  <si>
    <t>Δυνατότητα απομάκρυνσης από την γραμμή ύποπτων σφάγιων (ύπαρξη παράπλευρης  γραμμής) και απομόνωσης αυτών</t>
  </si>
  <si>
    <t>Προστατευτικά πλέγματα (σήτες) σε όλα τα παράθυρα. Αεροκουρτίνες ή κουρτίνες από φύλλα PVC ή σήτες</t>
  </si>
  <si>
    <t>Απουσία ανοιγμάτων (χαραμάδες) σε πόρτες, τοίχους και οροφές</t>
  </si>
  <si>
    <t xml:space="preserve">Κατασκευή και μέγεθος οπών στα σιφώνια  </t>
  </si>
  <si>
    <r>
      <rPr>
        <b/>
        <sz val="12"/>
        <color rgb="FF000000"/>
        <rFont val="Times New Roman"/>
        <family val="1"/>
        <charset val="161"/>
      </rPr>
      <t xml:space="preserve">ΧΟΙΡΟΙ: Εξοπλισμός </t>
    </r>
    <r>
      <rPr>
        <sz val="12"/>
        <color rgb="FF000000"/>
        <rFont val="Times New Roman"/>
        <family val="1"/>
        <charset val="161"/>
      </rPr>
      <t xml:space="preserve">ζεματίσματος (θ: 60 °C περίπου),                        αποτρίχωσης, πλυσίματος  </t>
    </r>
  </si>
  <si>
    <t>Επαρκής και κατάλληλος φωτισμός  ώστε να μην αλλοιώνεται το χρώμα του κρέατος</t>
  </si>
  <si>
    <t>B. Πρακτική εργασίας</t>
  </si>
  <si>
    <t>Αποφυγή επιμόλυνσης του σφάγιου από το δέρμα</t>
  </si>
  <si>
    <t>Απόσταση μεταξύ σφάγιων για την αποφυγή επιμολύνσεων από τη δορά</t>
  </si>
  <si>
    <t>Αποστείρωση μαχαιριών ανά ζώο ή ανά παρτίδα (τουλάχιστον 2 μαχαίρια)</t>
  </si>
  <si>
    <t>Οδηγίες εργασίας αναρτημένες</t>
  </si>
  <si>
    <t>ΖΥΠ Δέρμα, κάτω άκρα, κέρατα (Καν 1069/2009 &amp; ΠΔ 211/2006)Συλλογή, Διαχωρισμός, Ταυτοποίηση, Σήμανση</t>
  </si>
  <si>
    <r>
      <rPr>
        <b/>
        <u/>
        <sz val="12"/>
        <color rgb="FF000000"/>
        <rFont val="Times New Roman"/>
        <family val="1"/>
        <charset val="161"/>
      </rPr>
      <t>Σε περίπτωση χοιροσφαγείου</t>
    </r>
    <r>
      <rPr>
        <sz val="12"/>
        <color rgb="FF000000"/>
        <rFont val="Times New Roman"/>
        <family val="1"/>
        <charset val="161"/>
      </rPr>
      <t>: Συλλογή τριχών σε ειδικούς σημασμένους περιέκτες ή χώρους</t>
    </r>
  </si>
  <si>
    <t xml:space="preserve">Αποκομιδή των δερμάτων με τσουλήθρα ή άλλο ενδεδειγμένο τρόπο. Συλλογή των δερμάτων σε ειδικούς κάδους σημασμένους με την ένδειξη: «ΔΕΡΜΑΤΑ» </t>
  </si>
  <si>
    <t xml:space="preserve">Φύλαξη των δερμάτων σε ξεχωριστό χώρο, χωρίς διέλευση από την καθαρή περιοχή, ως την απομάκρυνσή τους από το σφαγείο                                  </t>
  </si>
  <si>
    <t>Αν πρόκειται για δέρματα μηρυκαστικών για τα οποία απαιτείται δοκιμή ΜΣΕ   αναμένονται τα αποτελέσματα  πριν την απομάκρυνσή τους από το σφαγείο</t>
  </si>
  <si>
    <t>Συλλογή και μεταφορά των δερμάτων με τρόπο που να μην προκαλεί επιμολύνσεις (κλειστοί περιέκτες) και εγκεκριμένοι μεταφορείς</t>
  </si>
  <si>
    <t>Χώροι επεξεργασίας και  αποθήκευσης  σε προσιτό σημείο ώστε να αποφεύγονται οι διασταυρώσεις</t>
  </si>
  <si>
    <t>Υλικά Ειδικού Κινδύνου (Κεφαλές)</t>
  </si>
  <si>
    <t xml:space="preserve">Απομάκρυνση με τρόπο ώστε να αποφεύγονται οι επιμολύνσεις  </t>
  </si>
  <si>
    <t>Ύπαρξη ειδικού  χώρου για την αφαίρεση των μυών της κεφαλής (αν αυτό επιτελείται)</t>
  </si>
  <si>
    <t>Μεταφορά με τρόπο που να μην προκαλεί επιμολύνσεις και διασπορά (κλειστοί περιέκτες)</t>
  </si>
  <si>
    <t>Χρήση ανεξίτηλης χρωστικής</t>
  </si>
  <si>
    <t>ΣΥΝΟΛΟ ΚΕΦΑΛΑΙΟΥ 4</t>
  </si>
  <si>
    <t>5. ΕΚΣΠΛΑΧΝΙΣΜΟΣ –ΔΙΧΟΤΟΜΗΣΗ</t>
  </si>
  <si>
    <t xml:space="preserve">Α. Σχεδιασμός &amp; διαμόρφωση χώρου- Εξοπλισμός  (χώρος εκσπλαχνισμού, χώρος διχοτόμησης) </t>
  </si>
  <si>
    <t>Πατώματα, τοίχοι κατασκευασμένα από υλικά στεγανά, μη απορροφητικά, μη τοξικά που να καθαρίζονται και να πλένονται εύκολα</t>
  </si>
  <si>
    <t>Προστατευτικά πλέγματα (σήτες) σε όλα τα παράθυρα/Αεροκουρτίνες ή κουρτίνες από φύλλα PVC ή σήτες</t>
  </si>
  <si>
    <t>Παρουσία κατάλληλων παγίδων σε επαρκή αριθμό και σε κατάλληλα σημεία (ιδιαίτερα εντομοπαγίδες)</t>
  </si>
  <si>
    <t>Αλυσίδες σφαγής έτσι ώστε να εξασφαλίζεται η απρόσκοπτη διαδικασία της σφαγής και να αποτρέπονται οι αλληλομολύνσεις</t>
  </si>
  <si>
    <t xml:space="preserve">Πρακτικές εξέδρες εργασίας                                              </t>
  </si>
  <si>
    <t>Επαρκείς σε αριθμό</t>
  </si>
  <si>
    <r>
      <rPr>
        <u/>
        <sz val="12"/>
        <color rgb="FF000000"/>
        <rFont val="Times New Roman"/>
        <family val="1"/>
        <charset val="161"/>
      </rPr>
      <t>Νιπτήρες</t>
    </r>
    <r>
      <rPr>
        <sz val="12"/>
        <color rgb="FF000000"/>
        <rFont val="Times New Roman"/>
        <family val="1"/>
        <charset val="161"/>
      </rPr>
      <t xml:space="preserve"> : ζεστό κρύο νερό, Υλικά για το πλύσιμο και το στέγνωμα των χεριών</t>
    </r>
  </si>
  <si>
    <t xml:space="preserve">Αποφυγή επαφής των σφάγιων με τοίχους, πατώματα επιφάνειες </t>
  </si>
  <si>
    <t>Πριόνι διχοτόμησης -  Εργαλεία κοπής</t>
  </si>
  <si>
    <t xml:space="preserve">Αποστειρωτήρες για κάθε κοπτικό εργαλείο </t>
  </si>
  <si>
    <t>Ψυγείο αποθήκευσης υπόπτων που να κλειδώνει</t>
  </si>
  <si>
    <t>Εξοπλισμός για την ανίχνευση Trichinella με τη μέθοδο της τεχνητής πέψης</t>
  </si>
  <si>
    <t>Αίθουσα εκκένωσης και καθαρισμού στομάχων και εντέρων</t>
  </si>
  <si>
    <t>Αίθουσα χειρισμού καθαρών στομάχων και εντέρων</t>
  </si>
  <si>
    <t>Χώρος καθαρισμού άλλων εντοσθίων (ήπατα, κύστεις, αδένες)</t>
  </si>
  <si>
    <t>Χώρος χειρισμού κεφαλών μετά την εκδορά, εάν δεν πραγματοποιείται στην αλυσίδα σφαγής</t>
  </si>
  <si>
    <t>Χώρος συσκευασίας εντοσθίων</t>
  </si>
  <si>
    <t>Χώρος επεξεργασίας άκρων</t>
  </si>
  <si>
    <t>Επαρκής αερισμός (φυσικός-τεχνητός)</t>
  </si>
  <si>
    <t xml:space="preserve">Άνετες συνθήκες  για τον κτηνίατρο για τον επίσημο έλεγχο σε όλα τα στάδια και τις γραμμές.  </t>
  </si>
  <si>
    <t>Νιπτήρας - αποστειρωτήρας στη διάθεση του  κτηνιάτρου</t>
  </si>
  <si>
    <r>
      <rPr>
        <b/>
        <u/>
        <sz val="12"/>
        <color rgb="FF000000"/>
        <rFont val="Calibri"/>
        <family val="2"/>
        <charset val="161"/>
      </rPr>
      <t>Σχόλια - Παρατηρήσεις</t>
    </r>
    <r>
      <rPr>
        <sz val="12"/>
        <color rgb="FF000000"/>
        <rFont val="Calibri"/>
        <family val="2"/>
        <charset val="161"/>
      </rPr>
      <t xml:space="preserve"> :</t>
    </r>
  </si>
  <si>
    <t xml:space="preserve">B. Πρακτική εργασίας </t>
  </si>
  <si>
    <t>Αποφυγή επιμόλυνσης του σφάγιου από το περιεχόμενο του πεπτικού συστήματος</t>
  </si>
  <si>
    <t>Απόσταση μεταξύ σφάγιων για την αποφυγή επιμολύνσεων</t>
  </si>
  <si>
    <t>Διαβροχή, πολτοποίηση ή άσκηση πίεσης για διευκόλυνση της διέλευσής τους από τις οπές</t>
  </si>
  <si>
    <t>Διαχείριση των υλικών που κατακρατούνται από τα φίλτρα ως υλικά της κατ. 1(χώροι αφαίρεσης ΥΕΚ) ή κατ2 (λοιποί χώροι)</t>
  </si>
  <si>
    <t xml:space="preserve">ΖΥΠ  </t>
  </si>
  <si>
    <t>Κατασχέσεις τμημάτων του σφάγιου  ή τμήματα που δεν οδηγούνται για ανθρώπινη κατανάλωση για άλλους λόγους   (Καν 1069/2009 &amp; ΠΔ 211/2006) Συλλογή, Διαχωρισμός, Ταυτοποίηση, Σήμανση</t>
  </si>
  <si>
    <t>Μεταφορά τους με τρόπο που να μην προκαλεί επιμολύνσεις και διασταυρώσεις</t>
  </si>
  <si>
    <t>Ξεχωριστοί κάδοι με ταμπέλες (κίτρινες- πράσινες ) για τον άμεσο διαχωρισμό, ταξινόμηση και επισήμανση των υλικών κατ.2 και κατ 3</t>
  </si>
  <si>
    <t xml:space="preserve">Υλικά  Ειδικού Κινδύνου </t>
  </si>
  <si>
    <t xml:space="preserve">Αφαίρεση   με τρόπο ώστε να αποφεύγονται οι επιμολύνσεις  </t>
  </si>
  <si>
    <t>Μεταφορά με τρόπο που να μην προκαλεί επιμολύνσεις και διασπορά</t>
  </si>
  <si>
    <t>Διαδικασία απομάκρυνσης ΝΜ με την μέθοδο του αέρα</t>
  </si>
  <si>
    <t xml:space="preserve">Πριόνι διχοτόμησης για επαλήθευση μεθόδου κάθε 10 σφάγια </t>
  </si>
  <si>
    <t>Απόρριψη Υλικών Ειδικού Κινδύνου σε ειδικούς κάδους με καπάκι σημασμένους με ταμπέλα μαύρου χρώματος  ως υλικά ΚΑΤ1</t>
  </si>
  <si>
    <t xml:space="preserve">Χρωματισμός των ΥΕΚ  με ανεξίτηλη χρωστική </t>
  </si>
  <si>
    <t>ΣΥΝΟΛΟ ΚΕΦΑΛΑΙΟΥ 5</t>
  </si>
  <si>
    <t>6. ΨΥΞΗ – ΑΠΟΘΗΚΕΥΣΗ</t>
  </si>
  <si>
    <t>Α. Σχεδιασμός &amp; διαμόρφωση χώρου-Εξοπλισμός  (ψυκτικοί θάλαμοι)</t>
  </si>
  <si>
    <t xml:space="preserve">Διαμόρφωση χώρου ώστε να επιτρέπει τον καθαρισμό, την απολύμανση και την απομάκρυνση των ρύπων </t>
  </si>
  <si>
    <t>Επάρκεια χώρου για την κυκλοφορία του αέρα και τον επαρκή αερισμό για την αποφυγή  υδρατμών στην επιφάνεια του σφαγίου</t>
  </si>
  <si>
    <t>Αποφυγή επαφής των σφάγιων με τοίχους, πατώματα,  επιφάνειες</t>
  </si>
  <si>
    <r>
      <rPr>
        <sz val="12"/>
        <color rgb="FF000000"/>
        <rFont val="Times New Roman"/>
        <family val="1"/>
        <charset val="161"/>
      </rPr>
      <t xml:space="preserve">Ύπαρξη ψυκτικού χώρου δεσμευμένων και των  εξεταζομένων για τις </t>
    </r>
    <r>
      <rPr>
        <b/>
        <sz val="12"/>
        <color rgb="FF000000"/>
        <rFont val="Times New Roman"/>
        <family val="1"/>
        <charset val="161"/>
      </rPr>
      <t xml:space="preserve">Μ.Σ.Ε. </t>
    </r>
    <r>
      <rPr>
        <sz val="12"/>
        <color rgb="FF000000"/>
        <rFont val="Times New Roman"/>
        <family val="1"/>
        <charset val="161"/>
      </rPr>
      <t>που κλειδώνει</t>
    </r>
  </si>
  <si>
    <t>Δυνατότητα επαρκούς αποστράγγισης υδάτων/Υγειονομικά Φρεάτια</t>
  </si>
  <si>
    <t>Αποφυγή συμπύκνωσης υδρατμών και σχηματισμού μούχλας</t>
  </si>
  <si>
    <t xml:space="preserve">Προστασία από θραύση κρυστάλλων και τζαμιών : παράθυρα και λαμπτήρες  </t>
  </si>
  <si>
    <t>Αγωγός απομάκρυνσης υγρών ψυκτικού μηχανήματος</t>
  </si>
  <si>
    <t>Ψυκτικός θάλαμος για τα δέρματα</t>
  </si>
  <si>
    <t xml:space="preserve">Ψυκτικός θάλαμος για τα υποπροϊόντα  </t>
  </si>
  <si>
    <t>Αρίθμηση θαλάμων</t>
  </si>
  <si>
    <t>Εξοπλισμός</t>
  </si>
  <si>
    <t>Θερμόμετρα για την μέτρηση της θερμοκρασίας του ψυκτικού θαλάμου</t>
  </si>
  <si>
    <t>Θερμόμετρα για την μέτρηση της θερμοκρασίας στο εσωτερικό της μάζας</t>
  </si>
  <si>
    <t>Αυτόματη Καταγραφή</t>
  </si>
  <si>
    <t>Συναγερμός σε περίπτωση αύξησης της θερμοκρασίας στους ψυκτικούς θαλάμους</t>
  </si>
  <si>
    <t xml:space="preserve">Εφαρμόζονται κανόνες ορθής βιομηχανικής  και υγιεινής πρακτικής στον τρόπο αποθήκευσης προϊόντων </t>
  </si>
  <si>
    <t>ΣΥΝΟΛΟ ΚΕΦΑΛΑΙΟΥ 6</t>
  </si>
  <si>
    <t xml:space="preserve">7. ΑΠΟΣΤΟΛΗ  </t>
  </si>
  <si>
    <t xml:space="preserve">Α. Σχεδιασμός &amp; διαμόρφωση χώρου-Εξοπλισμός  (χώρος αποστολής κρέατος) </t>
  </si>
  <si>
    <t xml:space="preserve">Καθαρισμός, απολύμανση και απομάκρυνση των ρύπων </t>
  </si>
  <si>
    <r>
      <rPr>
        <u/>
        <sz val="12"/>
        <color rgb="FF000000"/>
        <rFont val="Times New Roman"/>
        <family val="1"/>
        <charset val="161"/>
      </rPr>
      <t>Νιπτήρες</t>
    </r>
    <r>
      <rPr>
        <sz val="12"/>
        <color rgb="FF000000"/>
        <rFont val="Times New Roman"/>
        <family val="1"/>
        <charset val="161"/>
      </rPr>
      <t xml:space="preserve"> : ζεστό κρύο νερό, υλικά για το πλύσιμο και το στέγνωμα των χεριών</t>
    </r>
  </si>
  <si>
    <t xml:space="preserve">Βραχίονας μεταφόρτωσης κρέατος στα αυτοκίνητα  </t>
  </si>
  <si>
    <t>Δυνατότητα επαρκούς αποστράγγισης υδάτων/Υγειονομικά φρεάτια</t>
  </si>
  <si>
    <t>Θερμόμετρα για μέτρηση και καταγραφή θερμοκρασίας</t>
  </si>
  <si>
    <t>Φυσούνα στο σημείο φόρτωσης</t>
  </si>
  <si>
    <t>Παρουσία κατάλληλων παγίδων σε επαρκή αριθμό και σε κατάλληλα σημεία (ιδιαίτερα εντομοπαγιδες)</t>
  </si>
  <si>
    <t>Προστασία από θραύση κρυστάλλων και τζαμιών (παράθυρα και λαμπτήρες)</t>
  </si>
  <si>
    <t xml:space="preserve">Τρόπος φόρτωσης σφάγιων </t>
  </si>
  <si>
    <t>ΣΥΝΟΛΟ ΚΕΦΑΛΑΙΟΥ 7</t>
  </si>
  <si>
    <t>8. ΛΟΙΠΟΙ ΧΩΡΟΙ</t>
  </si>
  <si>
    <t>Α. Σχεδιασμός &amp; διαμόρφωση χώρου –Εξοπλισμός</t>
  </si>
  <si>
    <t>Ξεχωριστά αποδυτήρια για την καθαρή και ακάθαρτη περιοχή. Τα αποδυτήρια της καθαρής καταλήγουν στην καθαρή περιοχή. Χωριστή φύλαξη ρούχων εργασίας- πολιτικών ρούχων. Υγειονομικός σχεδιασμός.</t>
  </si>
  <si>
    <t>Πατώματα, τοίχοι κατασκευασμένα από υλικά στεγανά, μη απορροφητικά, μη τοξικά που να καθαρίζονται και να πλένονται εύκολα, υγειονομικά φρεάτια</t>
  </si>
  <si>
    <t>Ντουλάπες για κάθε εργαζόμενο κατασκευασμένες από υλικά που να πλένονται εύκολα</t>
  </si>
  <si>
    <t>Υπάρχει διαθέσιμος προστατευτικός ιματισμός για το σύνολο του προσωπικού.</t>
  </si>
  <si>
    <t>Υπάρχει σύστημα απολύμανσης για ποδιές-παπούτσια.</t>
  </si>
  <si>
    <t>Πάγκος για την αλλαγή των υποδημάτων</t>
  </si>
  <si>
    <t>Τουαλέτες (με προθάλαμο) σε επαρκή αριθμό ανάλογα με τον αριθμό των εργαζομένων</t>
  </si>
  <si>
    <t xml:space="preserve">Νιπτήρες με ποδοκίνητο ή άλλο σύστημα χρήσης  </t>
  </si>
  <si>
    <t>Παροχή ζεστού κρύου νερού</t>
  </si>
  <si>
    <t xml:space="preserve">Υγρό σαπούνι, χαρτί μιας χρήσης, δοχεία απορριμμάτων ποδοκίνητα και με σκεπάσματα  </t>
  </si>
  <si>
    <t>Ντουζιέρες</t>
  </si>
  <si>
    <t>Εξαερισμός φυσικός ή τεχνητός</t>
  </si>
  <si>
    <t>Γραφείο για αποκλειστική χρήση της κτηνιατρικής υπηρεσίας που να κλειδώνει</t>
  </si>
  <si>
    <t>Απαραίτητος εξοπλισμός (fax, τηλέφωνο, υπολογιστής  με σύνδεση στο διαδίκτυο)</t>
  </si>
  <si>
    <t>Ανεξάρτητη είσοδος-έξοδος  στο γραφείο αυτό</t>
  </si>
  <si>
    <r>
      <rPr>
        <u/>
        <sz val="12"/>
        <color rgb="FF000000"/>
        <rFont val="Times New Roman"/>
        <family val="1"/>
        <charset val="161"/>
      </rPr>
      <t>Κατάλληλες συνθήκες</t>
    </r>
    <r>
      <rPr>
        <sz val="12"/>
        <color rgb="FF000000"/>
        <rFont val="Times New Roman"/>
        <family val="1"/>
        <charset val="161"/>
      </rPr>
      <t>: επάρκεια χώρου, αερισμός, θερμοκρασία (ψύξη- θέρμανση), τουαλέτα</t>
    </r>
  </si>
  <si>
    <t>Αποθήκες (καθαριστικών, απολυμαντικών)</t>
  </si>
  <si>
    <t>Τα χρησιμοποιούμενα υλικά είναι ασφαλισμένα με πρόσβαση μόνο σε εξουσιοδοτημένο προσωπικό;</t>
  </si>
  <si>
    <t>Χώρος πλυσίματος εργαλείων και αποθήκευσης  καθαρών εργαλείων</t>
  </si>
  <si>
    <t>ΣΥΝΟΛΟ ΚΕΦΑΛΑΙΟΥ 8</t>
  </si>
  <si>
    <t>9. ΠΕΡΑΙΤΕΡΩ ΔΙΑΧΕΙΡΙΣΗ ΖΥΠ</t>
  </si>
  <si>
    <t>Ύπαρξη μονάδας μεταποίησης υλικών στον ίδιο χώρο αλλά σε τελείως ξεχωριστό κτίριο</t>
  </si>
  <si>
    <t>ΝΑΙ</t>
  </si>
  <si>
    <t>OXI</t>
  </si>
  <si>
    <t>Χρήση εγκεκριμένου  αποτεφρωτήρα στον χώρο του σφαγείου</t>
  </si>
  <si>
    <t>Στις δύο ανωτέρω περιπτώσεις υπάρχουν ξεχωριστές είσοδοι και έξοδοι για τις μονάδες αυτές, από εκείνες του σφαγείου</t>
  </si>
  <si>
    <t>Ύπαρξη  σύμβασης για την διαχείριση όταν δεν υπάρχουν τα ανωτέρω ή σε περίπτωση που υπάρχουν για την κάλυψη των υπόλοιπων κατηγοριών</t>
  </si>
  <si>
    <t>Το αίμα οδηγείται                                                                                                σε μονάδα μεταποίησης                                                                                σε μονάδα αποτέφρωσης                                                                 άλλη διαχείριση  περιγραφή:</t>
  </si>
  <si>
    <t xml:space="preserve">ΝΑΙ </t>
  </si>
  <si>
    <t>ΌΧΙ</t>
  </si>
  <si>
    <t>Συλλέγονται, σημαίνονται ανά κατηγορία και απομακρύνονται έγκαιρα σύμφωνα με τον Κανονισμό 1069/2009 τα Ζ.Υ.Π από τους χώρους παραγωγής ώστε να εξαλείφεται ο κίνδυνος επιμόλυνσης;</t>
  </si>
  <si>
    <t>Το σφαγείο διαθέτει δικά του εγκεκριμένα οχήματα για την μεταφορά ΖΥΠ</t>
  </si>
  <si>
    <t>NAI</t>
  </si>
  <si>
    <t>Συνεργάζεται με εγκεκριμένους μεταφορείς και διαχειριστές</t>
  </si>
  <si>
    <t>Κάδοι συλλογής υποπροϊόντων όλων των κατηγοριών  ανοξείδωτοι, αδιάβροχοι,  στεγανοί και καλυμμένοι</t>
  </si>
  <si>
    <t>Χώρος ειδικός για την απολύμανση των κάδων συλλογής υποπροϊόντων</t>
  </si>
  <si>
    <t>Ζυγολόγιο για τα ΖΥΠ</t>
  </si>
  <si>
    <t>ΣΥΝΟΛΟ ΚΕΦΑΛΑΙΟΥ 9</t>
  </si>
  <si>
    <t>10. ΚΑΘΑΡΙΟΤΗΤΑ / ΣΥΝΤΗΡΗΣΗ</t>
  </si>
  <si>
    <r>
      <rPr>
        <b/>
        <sz val="12"/>
        <color rgb="FF000000"/>
        <rFont val="Times New Roman"/>
        <family val="1"/>
        <charset val="161"/>
      </rPr>
      <t>Α.Καθαριότητα</t>
    </r>
    <r>
      <rPr>
        <sz val="12"/>
        <color rgb="FF000000"/>
        <rFont val="Times New Roman"/>
        <family val="1"/>
        <charset val="161"/>
      </rPr>
      <t xml:space="preserve"> </t>
    </r>
  </si>
  <si>
    <t>Επίπεδο καθαριότητας (συσσωρευμένοι ρύποι)</t>
  </si>
  <si>
    <t xml:space="preserve">Απουσία άχρηστων αντικειμένων  &amp; απορριμμάτων  </t>
  </si>
  <si>
    <r>
      <rPr>
        <b/>
        <sz val="12"/>
        <color rgb="FF000000"/>
        <rFont val="Times New Roman"/>
        <family val="1"/>
        <charset val="161"/>
      </rPr>
      <t>Β. Συντήρηση</t>
    </r>
    <r>
      <rPr>
        <sz val="12"/>
        <color rgb="FF000000"/>
        <rFont val="Times New Roman"/>
        <family val="1"/>
        <charset val="161"/>
      </rPr>
      <t xml:space="preserve">  </t>
    </r>
  </si>
  <si>
    <t>Επίπεδο Συντήρησης</t>
  </si>
  <si>
    <t>Τοίχοι, πατώματα, φρεάτια, οξειδώσεις μετάλλων, συναρμογές</t>
  </si>
  <si>
    <t xml:space="preserve"> Γ. Σύστημα ύδρευσης</t>
  </si>
  <si>
    <t>Η δεξαμενή νερού σκεπασμένη, κλειδωμένη,  καταλληλότητα υλικού</t>
  </si>
  <si>
    <t>ΣΥΝΟΛΟ ΚΕΦΑΛΑΙΟΥ 10</t>
  </si>
  <si>
    <t>ΑΜΕΣΕΣ ΕΝΕΡΓΕΙΕΣ</t>
  </si>
  <si>
    <t>ΣΥΝΟΛΟ ΚΕΦΑΛΑΙΩΝ</t>
  </si>
  <si>
    <t xml:space="preserve"> ΚΕΦΑΛΑΙΟ 1</t>
  </si>
  <si>
    <t xml:space="preserve"> ΚΕΦΑΛΑΙΟ 2</t>
  </si>
  <si>
    <t xml:space="preserve"> ΚΕΦΑΛΑΙΟ 3</t>
  </si>
  <si>
    <t xml:space="preserve"> ΚΕΦΑΛΑΙΟ 4</t>
  </si>
  <si>
    <t xml:space="preserve"> ΚΕΦΑΛΑΙΟ 5</t>
  </si>
  <si>
    <t xml:space="preserve"> ΚΕΦΑΛΑΙΟ 6</t>
  </si>
  <si>
    <t xml:space="preserve"> ΚΕΦΑΛΑΙΟ 7</t>
  </si>
  <si>
    <t xml:space="preserve"> ΚΕΦΑΛΑΙΟ 8</t>
  </si>
  <si>
    <t xml:space="preserve"> ΚΕΦΑΛΑΙΟ 9</t>
  </si>
  <si>
    <t xml:space="preserve"> ΚΕΦΑΛΑΙΟ 10</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</si>
  <si>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</si>
  <si>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</si>
  <si>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Ημερομηνία Επανελέγχου:……………………………………………………………………………………</t>
  </si>
  <si>
    <t xml:space="preserve">Υπογραφή (ες) Κτηνιάτρου (ων): 1.                                            2.                                             </t>
  </si>
  <si>
    <t>Υπογραφή (ες) του υπευθύνου ή του εκπροσώπου της επιχείρησης :</t>
  </si>
  <si>
    <r>
      <rPr>
        <b/>
        <sz val="7"/>
        <color rgb="FF000000"/>
        <rFont val="Times New Roman"/>
        <family val="1"/>
        <charset val="161"/>
      </rPr>
      <t xml:space="preserve">  </t>
    </r>
    <r>
      <rPr>
        <b/>
        <sz val="14"/>
        <color rgb="FF000000"/>
        <rFont val="Calibri"/>
        <family val="2"/>
        <charset val="161"/>
      </rPr>
      <t xml:space="preserve">ΑΠΟΤΕΛΕΣΜΑΤΑ ΕΠΙΘΕΩΡΗΣΗΣ – ΠΛΑΝΟ ΔΙΟΡΘΩΤΙΚΩΝ ΕΝΕΡΓΕΙΩΝ </t>
    </r>
  </si>
  <si>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</si>
  <si>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</si>
  <si>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</si>
  <si>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</si>
  <si>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</si>
  <si>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</si>
  <si>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</si>
  <si>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</si>
  <si>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</si>
  <si>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r>
      <t xml:space="preserve">3. ΠΑΡΑΛΑΒΗ - ΑΝΑΙΣΘΗΤΟΠΟΙΗΣΗ- ΑΦΑΙΜΑΞΗ (Απαιτήσεις για την ορθή μεταχείριση των  Ζώων: </t>
    </r>
    <r>
      <rPr>
        <b/>
        <sz val="12"/>
        <color rgb="FF000000"/>
        <rFont val="Times New Roman"/>
        <family val="1"/>
        <charset val="161"/>
      </rPr>
      <t>ΚΑΝ 1099/2009</t>
    </r>
    <r>
      <rPr>
        <b/>
        <sz val="12"/>
        <color rgb="FF000000"/>
        <rFont val="Times New Roman"/>
        <family val="1"/>
        <charset val="161"/>
      </rPr>
      <t>)</t>
    </r>
  </si>
  <si>
    <t>Ασφαλές και κατάλληλο σύστημα πρόσδεσης των ζώων, όπου χρειάζεται, που επιτρέπει στα ζώα να ξαπλώνουν και να λαμβάνουν τροφή και νερό. Δεν δένονται από τα κέρατα ή από κρίκους στη μύτη, ούτε δένονται τα πόδια τους το ένα με το άλλο και αποτρέπεται οποιοσδήποτε κίνδυνος στραγγαλισμού ή τραυματισμού.</t>
  </si>
  <si>
    <t>Κατάλληλο σύστημα μεταφοράς στη γραμμή σφαγής των ζώων που δεν μπορούν να περπατήσουν και σφάζονται στο σημείο που βρίσκονται</t>
  </si>
  <si>
    <r>
      <t xml:space="preserve">Παγίδα συγκράτησης για χοίρους </t>
    </r>
    <r>
      <rPr>
        <sz val="12"/>
        <color rgb="FFC9211E"/>
        <rFont val="Times New Roman"/>
        <family val="1"/>
        <charset val="161"/>
      </rPr>
      <t xml:space="preserve">                                                                                                                                              </t>
    </r>
    <r>
      <rPr>
        <i/>
        <sz val="12"/>
        <rFont val="Times New Roman"/>
        <family val="1"/>
        <charset val="161"/>
      </rPr>
      <t>Σημείωση: δεν είναι απαίτηση της νομοθεσίας αλλά είναι μέτρο που πλεονεκτεί σε ότι αφορά την ορθή μεταχείριση των ζώων.</t>
    </r>
  </si>
  <si>
    <t xml:space="preserve">Εξοπλισμός  ηλεκτρικής αναισθητοποίησης                                                                                                                     Ηλεκτρική αναισθητοποίηση μόνο της κεφαλής     
Ηλεκτρική  αναισθητοποίηση  με ηλεκτρόδια σε κεφαλή και σώμα     
</t>
  </si>
  <si>
    <r>
      <t xml:space="preserve">Πραγματοποιείται έλεγχος της αποτελεσματικότητας της αναισθητοποίησης, με μεθόδους  </t>
    </r>
    <r>
      <rPr>
        <b/>
        <sz val="12"/>
        <rFont val="Times New Roman"/>
        <family val="1"/>
        <charset val="161"/>
      </rPr>
      <t>μηχανικής αναισθητοποίησης</t>
    </r>
    <r>
      <rPr>
        <sz val="12"/>
        <rFont val="Times New Roman"/>
        <family val="1"/>
        <charset val="161"/>
      </rPr>
      <t xml:space="preserve">  και λαμβάνονται μέτρα σε περίπτωση  ανάνηψης του ζώου                                                     • Άμεση Κατάρρευση του ζώου                                              • Απουσία ρυθμικής αναπνοής                                     • Παρουσία τονικών σπασμών                                        • Έκφραση των ματιών σταθερή και θολή                                • Απουσία του αντανακλαστικού του κερατοειδούς και των βλεφάρων                                                                           • Απουσία μυικού τόνου (Χαλαρή γνάθος, γλώσσα που κρέμεται έξω από το στόμα)                                                   • Απουσία κραυγών   
</t>
    </r>
  </si>
  <si>
    <t xml:space="preserve"> Ύπαρξη λειτουργικής εφεδρικής/εναλλακτικής συσκευής αναισθητοποίησης άμεσα διαθέσιμης στο χώρο εργασίας.</t>
  </si>
  <si>
    <t>Απουσία ανοιγμάτων (χαραμάδες) σε πόρτες, τοίχους και οροφές.</t>
  </si>
  <si>
    <t>Παγίδα συγκράτησης για βοοειδή που επιφέρει αποτελεσματική ακινητοποίηση χωρίς αντιστροφή των ζώων ή άλλη μη φυσιολογική θέση</t>
  </si>
  <si>
    <r>
      <t xml:space="preserve">Πραγματοποιείται έλεγχος της αποτελεσματικότητας της αναισθητοποίησης, με μεθόδους  </t>
    </r>
    <r>
      <rPr>
        <b/>
        <sz val="12"/>
        <rFont val="Times New Roman"/>
        <family val="1"/>
        <charset val="161"/>
      </rPr>
      <t>ηλεκτρικής  αναισθητοποίησης</t>
    </r>
    <r>
      <rPr>
        <sz val="12"/>
        <rFont val="Times New Roman"/>
        <family val="1"/>
        <charset val="161"/>
      </rPr>
      <t xml:space="preserve">  και λαμβάνονται μέτρα σε περίπτωση  ανάνηψης του ζώου                                                                  • Άμεση κατάρρευση του ζώου 
• Απουσία ρυθμικής αναπνοής                                        •Παρουσία τονικών σπασμών που ακολουθούνται από κλωνικούς σπασμούς
• Απουσία του αντανακλαστικού του κερατοειδούς και των βλεφάρων (όχι πάντα αξιόπιστο)
• Απουσία αντίδρασης σε επώδυνο ερέθισμα
• Απουσία κραυγών
</t>
    </r>
  </si>
  <si>
    <r>
      <t xml:space="preserve"> Πραγματοποιείται έλεγχος της αποτελεσματικότητας </t>
    </r>
    <r>
      <rPr>
        <b/>
        <sz val="12"/>
        <rFont val="Times New Roman"/>
        <family val="1"/>
        <charset val="161"/>
      </rPr>
      <t xml:space="preserve">της αναισθητοποίησης με αέριο </t>
    </r>
    <r>
      <rPr>
        <sz val="12"/>
        <rFont val="Times New Roman"/>
        <family val="1"/>
        <charset val="161"/>
      </rPr>
      <t xml:space="preserve">και λαμβάνονται  μέτρα σε περίπτωση ανάνηψης του ζώου  </t>
    </r>
    <r>
      <rPr>
        <b/>
        <sz val="12"/>
        <rFont val="Times New Roman"/>
        <family val="1"/>
        <charset val="161"/>
      </rPr>
      <t xml:space="preserve">                                              • </t>
    </r>
    <r>
      <rPr>
        <sz val="12"/>
        <rFont val="Times New Roman"/>
        <family val="1"/>
        <charset val="161"/>
      </rPr>
      <t>Απουσία μυικών  συσπάσεων του ζώου, 
• Απουσία ρυθμικής αναπνοής ,
• Απουσία του αντανακλαστικού του κερατοειδούς και των βλεφάρων (σε μερικά ζώα μπορεί να είναι παρόν),
•Απουσία ευαισθησίας στον πόνο                                            •Απουσία κραυγών</t>
    </r>
  </si>
  <si>
    <t xml:space="preserve">Ορθή τομή των κατάλληλων αγγείων                                       • Αμφοτερόπλευρη τομή των μεγαλύτερων αιμοφόρων αγγείων που τροφοδοτούν τον εγκέφαλο με αίμα,
• Προσοχή στα είδη ζώων που ο εγκέφαλος τροφοδοτείται και από την σπονδυλική αρτηρία
• Σημαντικό να τρωθούν τα αγγεία που είναι κοντά στη καρδιά (βραχιονοκεφαλικό στέλεχος)     
</t>
  </si>
  <si>
    <t xml:space="preserve">Δυνατότητα επαρκούς αποστράγγισης υδάτων/Φρεάτια αποχετεύσεις. Κατασκευή και στο μέγεθος των οπών στα σιφώνια  </t>
  </si>
  <si>
    <t xml:space="preserve">Απουσία ανοιγμάτων σε πόρτες και εξωτερικούς τοίχους </t>
  </si>
  <si>
    <t xml:space="preserve">Απουσία ανοιγμάτων (χαραμάδες) σε πόρτες, τοίχους και οροφές </t>
  </si>
  <si>
    <r>
      <t>Διοξείδιο του άνθρακα σε υψηλή συγκέντρωση:</t>
    </r>
    <r>
      <rPr>
        <sz val="12"/>
        <color rgb="FF000000"/>
        <rFont val="Times New Roman"/>
        <family val="1"/>
        <charset val="1"/>
      </rPr>
      <t xml:space="preserve">                   Ελάχιστη περιεκτικότητα διοξειδίου του άνθρακα άνω του 40%.  </t>
    </r>
    <r>
      <rPr>
        <sz val="12"/>
        <color rgb="FF000000"/>
        <rFont val="Times New Roman"/>
        <family val="1"/>
        <charset val="161"/>
      </rPr>
      <t xml:space="preserve">Διάρκεια έκθεσης ποιότητα αερίου, θερμοκρασία αερίου, συγκέντρωση οξυγόνου, σύμφωνα με τις οδηγίες χρήσης του κατασκευαστή και τις ΠΔΛ του σφαγείου.                                                                                                           </t>
    </r>
    <r>
      <rPr>
        <b/>
        <sz val="12"/>
        <color rgb="FF000000"/>
        <rFont val="Times New Roman"/>
        <family val="1"/>
        <charset val="161"/>
      </rPr>
      <t>Διοξείδιο του άνθρακα σε συνδυασμό με αδρανή αέρια  ή χρήση αδρανών αερίων</t>
    </r>
    <r>
      <rPr>
        <sz val="12"/>
        <color rgb="FF000000"/>
        <rFont val="Times New Roman"/>
        <family val="1"/>
        <charset val="161"/>
      </rPr>
      <t>:                                                        Ελάχιστη περιεκτικότητα διοξειδίου του άνθρακα έως 40% σε συνδυασμό με αδρανή αέρια.                                                  Διάρκεια έκθεσης ποιότητα αερίου, θερμοκρασία αερίου, σύμφωνα με τις οδηγίες χρήσης του κατασκευαστή και τις ΠΔΛ του σφαγείου.</t>
    </r>
  </si>
  <si>
    <t>8.1. ΑΠΟΔΥΤΗΡΙΑ/ΤΟΥΑΛΕΤΕΣ</t>
  </si>
  <si>
    <t xml:space="preserve">8.2. ΓΡΑΦΕΙΟ ΚΤΗΝΙΑΤΡΟΥ  </t>
  </si>
  <si>
    <t xml:space="preserve">8.3. ΒΟΗΘΗΤΙΚΟΙ ΧΩΡΟΙ </t>
  </si>
  <si>
    <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Όταν διαπιστώνονται 30% ή περισσότερα κεφάλαια με χαμηλή συμμόρφωση και οποιοσδήποτε συνδυασμός κεφαλαίων με υψηλή και μεσαία συμμόρφωση. (Από τα 10 κεφάλαια τουλάχιστον 3 ΧΑΜΗΛΗΣ ΣΥΜΜΟΡΦΩΣΗΣ και οποιοσδήποτε συνδυασμός ΜΕΣΑΙΑΣ /ΥΨΗΛΗΣ ΣΥΜΜΟΡΦΩΣΗΣ των υπολοίπων κεφαλαίων)                                                            
ΣΥΝΟΛΙΚΟΣ ΜΕΣΑΙΟΣ ΚΙΝΔΥΝΟΣ:  Όταν διαπιστώνονται 30% ή περισσότερα κεφάλαια με μεσαία συμμόρφωση και τα υπόλοιπα κεφάλαια με υψηλή συμμόρφωση ή όταν διαπιστώνονται 20% ή λιγότερα κεφάλαια με χαμηλή συμμόρφωση και οποιοσδήποτε συνδυασμός κεφαλαίων με υψηλή και μεσαία συμμόρφωση. (Από τα 10 κεφάλαια μέχρι 2 ΧΑΜΗΛΗΣ ΣΥΜΜΟΡΦΩΣΗΣ και οποιοσδήποτε συνδυασμός ΜΕΣΑΙΑΣ /ΥΨΗΛΗΣ ΣΥΜΜΟΡΦΩΣΗΣ των υπολοίπων 8) 
ΣΥΝΟΛΙΚΟΣ ΧΑΜΗΛΟΣ ΚΙΝΔΥΝΟΣ: Όταν διαπιστώνονται λιγότερο από 30% κεφάλαια με μεσαία συμμόρφωση και κανένα κεφάλαιο με χαμηλή συμμόρφωση. (Από τα 10 κεφάλαια μέχρι 3 ΜΕΣΑΙΑΣ ΣΥΜΜΟΡΦΩΣΗΣ και κανένα ΧΑΜΗΛΗΣ ΣΥΜΜΟΡΦΩΣΗΣ)  </t>
    </r>
    <r>
      <rPr>
        <b/>
        <sz val="12"/>
        <color rgb="FFFF0000"/>
        <rFont val="Times New Roman"/>
        <family val="1"/>
        <charset val="161"/>
      </rPr>
      <t>Σημειώνεται ότι σε περίπτωση κατά την οποία τουλάχιστον μία παράμετρος από τις  28, 37, 38, 39, 40, 45, 70, 71, 73, 74, 80, 81, 82, 83, 93, 132 και 231 είναι ίση με 72 διακόπτεται αμέσως η διαδικασία της σφαγής.</t>
    </r>
    <r>
      <rPr>
        <b/>
        <sz val="12"/>
        <color rgb="FF000000"/>
        <rFont val="Times New Roman"/>
        <family val="1"/>
        <charset val="161"/>
      </rPr>
      <t xml:space="preserve">           </t>
    </r>
    <r>
      <rPr>
        <sz val="12"/>
        <color rgb="FF000000"/>
        <rFont val="Times New Roman"/>
        <family val="1"/>
        <charset val="161"/>
      </rPr>
      <t xml:space="preserve">                                                                                                                              </t>
    </r>
  </si>
  <si>
    <t>Κατάλληλοι διάδρομοι καθοδήγησης των ζώων (ενιαία στερεά πλευρικά τοιχώματα, ομοιόμορφος φωτισμός, απουσία εμποδίων ή οπών στο δάπεδο, μη ολισθηρό δάπεδο).Οι χοίροι και τα πρόβατα μπορούν να περπατούν το ένα δίπλα στο άλλο εκτός από τις περιπτώσεις διαδρόμων που οδηγούν στον εξοπλισμό ακινητοποίησης.</t>
  </si>
  <si>
    <t xml:space="preserve">Τα μαντριά και οι διάδρομοι καθοδήγησης είναι κατασκευασμένα κατά τρόπο ώστε τα ζώα να μπορούν να μετακινούνται ελεύθερα προς τη σωστή κατεύθυνση, σύμφωνα με τα χαρακτηριστικά της συμπεριφοράς του είδους και χωρίς αναστάτωση.Επάρκεια χώρου στα κελιά ανάλογα με το είδος και τον αριθμό των ζώων, ώστε να μπορούν να στέκονται όρθια, να ξαπλώνουν και να γυρίζουν στην αντίθετη πλευρά (εκτός από τα βοοειδή που σταβλίζονται σε ατομικές θέσεις). Ορθή συντήρηση κελιών ώστε να αποφεύγονται οι πτώσεις και ο τραυματισμός των ζώων. Λαμβάνονται μέτρα ώστε να μην αναμειγνύονται στα κελιά σταβλισμού ζώα από διαφορετικές εκτροφές ή διαφορετικά κοπάδια.
 </t>
  </si>
  <si>
    <t xml:space="preserve">Ανεξάρτητες εγκαταστάσεις που να κλειδώνουν  για τα ασθενή ή ύποπτα ζώα  ή ζώα που χρειάζονται ειδική μεταχείριση με χωριστή αποχέτευση και χωροθετημένες ώστε να αποφεύγεται η μόλυνση των υγιών ζώων </t>
  </si>
  <si>
    <t>Συσκευή μηχανικής αναισθητοποίησης με διατρητική ράβδο (Πιστόλι αναισθητοποίησης βοοειδών).                        Κατάλληλη ταχύτητα, μήκος εξόδου και διάμετρος ράβδου της συσκευής. Ύπαρξη φυσιγγίων σε κατάλληλη ποσότητα και κατηγορία ανάλογα με το είδος και το βάρος των ζώων.  Σε περίπτωση χρήσης διάταξης με ράβδο χωρίς διείσδυση, αυτή χρησιμοποιείται μόνο σε μηρυκαστικά βάρους κάτω* των 10 κιλών.        * Προσοχή λάθος μετάφραση στον κανονισμό</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</si>
</sst>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rgb="FF000000"/>
      <name val="Calibri"/>
      <family val="2"/>
      <charset val="161"/>
    </font>
    <font>
      <sz val="10"/>
      <color rgb="FFFFFFFF"/>
      <name val="Calibri"/>
      <family val="2"/>
      <charset val="161"/>
    </font>
    <font>
      <b/>
      <sz val="10"/>
      <color rgb="FF000000"/>
      <name val="Calibri"/>
      <family val="2"/>
      <charset val="161"/>
    </font>
    <font>
      <sz val="10"/>
      <color rgb="FFCC0000"/>
      <name val="Calibri"/>
      <family val="2"/>
      <charset val="161"/>
    </font>
    <font>
      <b/>
      <sz val="10"/>
      <color rgb="FFFFFFFF"/>
      <name val="Calibri"/>
      <family val="2"/>
      <charset val="161"/>
    </font>
    <font>
      <i/>
      <sz val="10"/>
      <color rgb="FF808080"/>
      <name val="Calibri"/>
      <family val="2"/>
      <charset val="161"/>
    </font>
    <font>
      <sz val="10"/>
      <color rgb="FF006600"/>
      <name val="Calibri"/>
      <family val="2"/>
      <charset val="161"/>
    </font>
    <font>
      <sz val="18"/>
      <color rgb="FF000000"/>
      <name val="Calibri"/>
      <family val="2"/>
      <charset val="161"/>
    </font>
    <font>
      <sz val="12"/>
      <color rgb="FF000000"/>
      <name val="Calibri"/>
      <family val="2"/>
      <charset val="161"/>
    </font>
    <font>
      <u/>
      <sz val="10"/>
      <color rgb="FF0000EE"/>
      <name val="Calibri"/>
      <family val="2"/>
      <charset val="161"/>
    </font>
    <font>
      <sz val="10"/>
      <color rgb="FF996600"/>
      <name val="Calibri"/>
      <family val="2"/>
      <charset val="161"/>
    </font>
    <font>
      <sz val="10"/>
      <color rgb="FF333333"/>
      <name val="Calibri"/>
      <family val="2"/>
      <charset val="161"/>
    </font>
    <font>
      <b/>
      <sz val="11"/>
      <color rgb="FF000000"/>
      <name val="Calibri"/>
      <family val="2"/>
      <charset val="161"/>
    </font>
    <font>
      <sz val="12"/>
      <color rgb="FF000000"/>
      <name val="Times New Roman"/>
      <family val="1"/>
      <charset val="161"/>
    </font>
    <font>
      <b/>
      <sz val="12"/>
      <color rgb="FF000000"/>
      <name val="Times New Roman"/>
      <family val="1"/>
      <charset val="161"/>
    </font>
    <font>
      <b/>
      <u/>
      <sz val="12"/>
      <color rgb="FF000000"/>
      <name val="Times New Roman"/>
      <family val="1"/>
      <charset val="161"/>
    </font>
    <font>
      <u/>
      <sz val="12"/>
      <color rgb="FF000000"/>
      <name val="Times New Roman"/>
      <family val="1"/>
      <charset val="161"/>
    </font>
    <font>
      <sz val="20"/>
      <color rgb="FF000000"/>
      <name val="Wingdings"/>
      <charset val="2"/>
    </font>
    <font>
      <sz val="20"/>
      <color rgb="FF000000"/>
      <name val="Times New Roman"/>
      <family val="1"/>
      <charset val="161"/>
    </font>
    <font>
      <b/>
      <sz val="9"/>
      <color rgb="FF000000"/>
      <name val="Times New Roman"/>
      <family val="1"/>
      <charset val="161"/>
    </font>
    <font>
      <b/>
      <sz val="8"/>
      <color rgb="FF000000"/>
      <name val="Times New Roman"/>
      <family val="1"/>
      <charset val="161"/>
    </font>
    <font>
      <b/>
      <sz val="14"/>
      <color rgb="FF000000"/>
      <name val="Times New Roman"/>
      <family val="1"/>
      <charset val="161"/>
    </font>
    <font>
      <i/>
      <sz val="12"/>
      <color rgb="FF000000"/>
      <name val="Times New Roman"/>
      <family val="1"/>
      <charset val="161"/>
    </font>
    <font>
      <b/>
      <sz val="12"/>
      <color rgb="FF376092"/>
      <name val="Times New Roman"/>
      <family val="1"/>
      <charset val="161"/>
    </font>
    <font>
      <b/>
      <sz val="12"/>
      <color rgb="FF9BBB59"/>
      <name val="Calibri"/>
      <family val="2"/>
      <charset val="161"/>
    </font>
    <font>
      <b/>
      <sz val="12"/>
      <color rgb="FFFF0000"/>
      <name val="Times New Roman"/>
      <family val="1"/>
      <charset val="161"/>
    </font>
    <font>
      <b/>
      <u/>
      <sz val="12"/>
      <color rgb="FF000000"/>
      <name val="Calibri"/>
      <family val="2"/>
      <charset val="161"/>
    </font>
    <font>
      <sz val="8"/>
      <color rgb="FF000000"/>
      <name val="Times New Roman"/>
      <family val="1"/>
      <charset val="161"/>
    </font>
    <font>
      <sz val="12"/>
      <color rgb="FFC9211E"/>
      <name val="Times New Roman"/>
      <family val="1"/>
      <charset val="161"/>
    </font>
    <font>
      <sz val="12"/>
      <name val="Times New Roman"/>
      <family val="1"/>
      <charset val="161"/>
    </font>
    <font>
      <b/>
      <sz val="12"/>
      <color rgb="FF000000"/>
      <name val="Times New Roman"/>
      <family val="1"/>
      <charset val="1"/>
    </font>
    <font>
      <sz val="12"/>
      <color rgb="FF000000"/>
      <name val="Times New Roman"/>
      <family val="1"/>
      <charset val="1"/>
    </font>
    <font>
      <b/>
      <sz val="12"/>
      <color rgb="FF000000"/>
      <name val="Calibri"/>
      <family val="2"/>
      <charset val="161"/>
    </font>
    <font>
      <strike/>
      <sz val="12"/>
      <color rgb="FF000000"/>
      <name val="Times New Roman"/>
      <family val="1"/>
      <charset val="161"/>
    </font>
    <font>
      <b/>
      <sz val="12"/>
      <color rgb="FF4F81BD"/>
      <name val="Times New Roman"/>
      <family val="1"/>
      <charset val="161"/>
    </font>
    <font>
      <b/>
      <sz val="12"/>
      <color rgb="FF9BBB59"/>
      <name val="Times New Roman"/>
      <family val="1"/>
      <charset val="161"/>
    </font>
    <font>
      <b/>
      <sz val="12"/>
      <color rgb="FFE46C0A"/>
      <name val="Times New Roman"/>
      <family val="1"/>
      <charset val="161"/>
    </font>
    <font>
      <b/>
      <sz val="12"/>
      <color rgb="FF1F497D"/>
      <name val="Times New Roman"/>
      <family val="1"/>
      <charset val="161"/>
    </font>
    <font>
      <b/>
      <sz val="12"/>
      <color rgb="FF92D050"/>
      <name val="Times New Roman"/>
      <family val="1"/>
      <charset val="161"/>
    </font>
    <font>
      <sz val="11"/>
      <color rgb="FFFF0000"/>
      <name val="Calibri"/>
      <family val="2"/>
      <charset val="161"/>
    </font>
    <font>
      <b/>
      <sz val="11"/>
      <color rgb="FF000000"/>
      <name val="Times New Roman"/>
      <family val="1"/>
      <charset val="161"/>
    </font>
    <font>
      <b/>
      <sz val="10"/>
      <color rgb="FF000000"/>
      <name val="Arial"/>
      <family val="2"/>
      <charset val="161"/>
    </font>
    <font>
      <b/>
      <sz val="7"/>
      <color rgb="FF000000"/>
      <name val="Times New Roman"/>
      <family val="1"/>
      <charset val="161"/>
    </font>
    <font>
      <b/>
      <sz val="14"/>
      <color rgb="FF000000"/>
      <name val="Calibri"/>
      <family val="2"/>
      <charset val="161"/>
    </font>
    <font>
      <sz val="10"/>
      <color rgb="FF000000"/>
      <name val="Times New Roman"/>
      <family val="1"/>
      <charset val="161"/>
    </font>
    <font>
      <b/>
      <sz val="10"/>
      <color rgb="FF000000"/>
      <name val="Times New Roman"/>
      <family val="1"/>
      <charset val="161"/>
    </font>
    <font>
      <b/>
      <sz val="12"/>
      <name val="Times New Roman"/>
      <family val="1"/>
      <charset val="161"/>
    </font>
    <font>
      <sz val="11"/>
      <color rgb="FF000000"/>
      <name val="Calibri"/>
      <family val="2"/>
      <charset val="161"/>
    </font>
    <font>
      <i/>
      <sz val="12"/>
      <name val="Times New Roman"/>
      <family val="1"/>
      <charset val="161"/>
    </font>
  </fonts>
  <fills count="31">
    <fill>
      <patternFill patternType="none"/>
    </fill>
    <fill>
      <patternFill patternType="gray125"/>
    </fill>
    <fill>
      <patternFill patternType="solid">
        <fgColor rgb="FF000000"/>
        <bgColor rgb="FF00000A"/>
      </patternFill>
    </fill>
    <fill>
      <patternFill patternType="solid">
        <fgColor rgb="FF808080"/>
        <bgColor rgb="FF4F81BD"/>
      </patternFill>
    </fill>
    <fill>
      <patternFill patternType="solid">
        <fgColor rgb="FFDDDDDD"/>
        <bgColor rgb="FFE6E0EC"/>
      </patternFill>
    </fill>
    <fill>
      <patternFill patternType="solid">
        <fgColor rgb="FFFFCCCC"/>
        <bgColor rgb="FFFBD4B4"/>
      </patternFill>
    </fill>
    <fill>
      <patternFill patternType="solid">
        <fgColor rgb="FFCC0000"/>
        <bgColor rgb="FFC9211E"/>
      </patternFill>
    </fill>
    <fill>
      <patternFill patternType="solid">
        <fgColor rgb="FFCCFFCC"/>
        <bgColor rgb="FFCCFFFF"/>
      </patternFill>
    </fill>
    <fill>
      <patternFill patternType="solid">
        <fgColor rgb="FFFFFFCC"/>
        <bgColor rgb="FFFFFFFF"/>
      </patternFill>
    </fill>
    <fill>
      <patternFill patternType="solid">
        <fgColor rgb="FFD7E4BD"/>
        <bgColor rgb="FFDDDDDD"/>
      </patternFill>
    </fill>
    <fill>
      <patternFill patternType="solid">
        <fgColor rgb="FFCC99FF"/>
        <bgColor rgb="FFD99694"/>
      </patternFill>
    </fill>
    <fill>
      <patternFill patternType="solid">
        <fgColor rgb="FFFBD4B4"/>
        <bgColor rgb="FFFCD5B5"/>
      </patternFill>
    </fill>
    <fill>
      <patternFill patternType="solid">
        <fgColor rgb="FFCCFFFF"/>
        <bgColor rgb="FFCCFFCC"/>
      </patternFill>
    </fill>
    <fill>
      <patternFill patternType="solid">
        <fgColor rgb="FFFFFFFF"/>
        <bgColor rgb="FFFFFFCC"/>
      </patternFill>
    </fill>
    <fill>
      <patternFill patternType="solid">
        <fgColor rgb="FFF2DBDB"/>
        <bgColor rgb="FFF2DCDB"/>
      </patternFill>
    </fill>
    <fill>
      <patternFill patternType="solid">
        <fgColor rgb="FFE6B9B8"/>
        <bgColor rgb="FFFABF8F"/>
      </patternFill>
    </fill>
    <fill>
      <patternFill patternType="solid">
        <fgColor rgb="FFF2DCDB"/>
        <bgColor rgb="FFF2DBDB"/>
      </patternFill>
    </fill>
    <fill>
      <patternFill patternType="solid">
        <fgColor rgb="FFD99694"/>
        <bgColor rgb="FFBF819E"/>
      </patternFill>
    </fill>
    <fill>
      <patternFill patternType="solid">
        <fgColor rgb="FFFCD5B5"/>
        <bgColor rgb="FFFBD4B4"/>
      </patternFill>
    </fill>
    <fill>
      <patternFill patternType="solid">
        <fgColor rgb="FFFABF8F"/>
        <bgColor rgb="FFE6B9B8"/>
      </patternFill>
    </fill>
    <fill>
      <patternFill patternType="solid">
        <fgColor rgb="FFC4BD97"/>
        <bgColor rgb="FFAFD095"/>
      </patternFill>
    </fill>
    <fill>
      <patternFill patternType="solid">
        <fgColor rgb="FFE6E0EC"/>
        <bgColor rgb="FFDDDDDD"/>
      </patternFill>
    </fill>
    <fill>
      <patternFill patternType="solid">
        <fgColor theme="0"/>
        <bgColor indexed="64"/>
      </patternFill>
    </fill>
    <fill>
      <patternFill patternType="solid">
        <fgColor theme="0"/>
        <bgColor rgb="FFD99694"/>
      </patternFill>
    </fill>
    <fill>
      <patternFill patternType="solid">
        <fgColor theme="0"/>
        <bgColor rgb="FFC4BD97"/>
      </patternFill>
    </fill>
    <fill>
      <patternFill patternType="solid">
        <fgColor theme="0"/>
        <bgColor rgb="FFD7E4BD"/>
      </patternFill>
    </fill>
    <fill>
      <patternFill patternType="solid">
        <fgColor theme="0"/>
        <bgColor rgb="FF4F81BD"/>
      </patternFill>
    </fill>
    <fill>
      <patternFill patternType="solid">
        <fgColor theme="0"/>
        <bgColor rgb="FFE8F2A1"/>
      </patternFill>
    </fill>
    <fill>
      <patternFill patternType="solid">
        <fgColor theme="0"/>
        <bgColor rgb="FFF2DBDB"/>
      </patternFill>
    </fill>
    <fill>
      <patternFill patternType="solid">
        <fgColor theme="5" tint="0.39997558519241921"/>
        <bgColor rgb="FFBF819E"/>
      </patternFill>
    </fill>
    <fill>
      <patternFill patternType="solid">
        <fgColor theme="5" tint="0.79998168889431442"/>
        <bgColor rgb="FFF2DBDB"/>
      </patternFill>
    </fill>
  </fills>
  <borders count="37">
    <border>
      <left/>
      <right/>
      <top/>
      <bottom/>
      <diagonal/>
    </border>
    <border>
      <left style="thin">
        <color rgb="FF808080"/>
      </left>
      <right style="thin">
        <color rgb="FF808080"/>
      </right>
      <top style="thin">
        <color rgb="FF808080"/>
      </top>
      <bottom style="thin">
        <color rgb="FF808080"/>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hair">
        <color rgb="FF00000A"/>
      </left>
      <right style="hair">
        <color rgb="FF00000A"/>
      </right>
      <top style="hair">
        <color rgb="FF00000A"/>
      </top>
      <bottom style="hair">
        <color rgb="FF00000A"/>
      </bottom>
      <diagonal/>
    </border>
    <border>
      <left style="medium">
        <color auto="1"/>
      </left>
      <right/>
      <top/>
      <bottom style="medium">
        <color auto="1"/>
      </bottom>
      <diagonal/>
    </border>
    <border>
      <left/>
      <right/>
      <top/>
      <bottom style="medium">
        <color auto="1"/>
      </bottom>
      <diagonal/>
    </border>
    <border>
      <left style="double">
        <color auto="1"/>
      </left>
      <right style="double">
        <color auto="1"/>
      </right>
      <top style="double">
        <color auto="1"/>
      </top>
      <bottom style="medium">
        <color auto="1"/>
      </bottom>
      <diagonal/>
    </border>
    <border>
      <left style="double">
        <color auto="1"/>
      </left>
      <right style="medium">
        <color auto="1"/>
      </right>
      <top/>
      <bottom style="double">
        <color auto="1"/>
      </bottom>
      <diagonal/>
    </border>
    <border>
      <left/>
      <right style="medium">
        <color auto="1"/>
      </right>
      <top/>
      <bottom style="double">
        <color auto="1"/>
      </bottom>
      <diagonal/>
    </border>
    <border>
      <left/>
      <right style="double">
        <color auto="1"/>
      </right>
      <top/>
      <bottom style="double">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style="double">
        <color auto="1"/>
      </right>
      <top style="double">
        <color auto="1"/>
      </top>
      <bottom/>
      <diagonal/>
    </border>
    <border>
      <left style="double">
        <color auto="1"/>
      </left>
      <right style="medium">
        <color auto="1"/>
      </right>
      <top/>
      <bottom/>
      <diagonal/>
    </border>
    <border>
      <left style="medium">
        <color auto="1"/>
      </left>
      <right style="double">
        <color auto="1"/>
      </right>
      <top/>
      <bottom/>
      <diagonal/>
    </border>
    <border>
      <left style="medium">
        <color auto="1"/>
      </left>
      <right style="double">
        <color auto="1"/>
      </right>
      <top/>
      <bottom style="medium">
        <color auto="1"/>
      </bottom>
      <diagonal/>
    </border>
    <border>
      <left style="medium">
        <color auto="1"/>
      </left>
      <right style="medium">
        <color auto="1"/>
      </right>
      <top/>
      <bottom style="double">
        <color auto="1"/>
      </bottom>
      <diagonal/>
    </border>
    <border>
      <left style="double">
        <color auto="1"/>
      </left>
      <right style="medium">
        <color auto="1"/>
      </right>
      <top/>
      <bottom style="medium">
        <color auto="1"/>
      </bottom>
      <diagonal/>
    </border>
    <border>
      <left/>
      <right style="double">
        <color auto="1"/>
      </right>
      <top/>
      <bottom style="medium">
        <color auto="1"/>
      </bottom>
      <diagonal/>
    </border>
    <border>
      <left style="double">
        <color auto="1"/>
      </left>
      <right style="medium">
        <color auto="1"/>
      </right>
      <top style="medium">
        <color auto="1"/>
      </top>
      <bottom/>
      <diagonal/>
    </border>
    <border>
      <left/>
      <right style="medium">
        <color auto="1"/>
      </right>
      <top/>
      <bottom/>
      <diagonal/>
    </border>
    <border>
      <left style="medium">
        <color auto="1"/>
      </left>
      <right style="double">
        <color auto="1"/>
      </right>
      <top style="medium">
        <color auto="1"/>
      </top>
      <bottom/>
      <diagonal/>
    </border>
    <border>
      <left style="medium">
        <color auto="1"/>
      </left>
      <right style="double">
        <color auto="1"/>
      </right>
      <top/>
      <bottom style="double">
        <color auto="1"/>
      </bottom>
      <diagonal/>
    </border>
  </borders>
  <cellStyleXfs count="17">
    <xf numFmtId="0" fontId="0" fillId="0" borderId="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8" borderId="1" applyProtection="0"/>
    <xf numFmtId="0" fontId="47" fillId="0" borderId="0" applyBorder="0" applyProtection="0"/>
    <xf numFmtId="0" fontId="47" fillId="0" borderId="0" applyBorder="0" applyProtection="0"/>
    <xf numFmtId="0" fontId="3" fillId="0" borderId="0" applyBorder="0" applyProtection="0"/>
  </cellStyleXfs>
  <cellXfs count="237">
    <xf numFmtId="0" fontId="0" fillId="0" borderId="0" xfId="0"/>
    <xf numFmtId="0" fontId="0" fillId="0" borderId="0" xfId="0" applyAlignment="1">
      <alignment vertical="top"/>
    </xf>
    <xf numFmtId="0" fontId="12" fillId="0" borderId="0" xfId="0" applyFont="1" applyAlignment="1">
      <alignment horizontal="right"/>
    </xf>
    <xf numFmtId="0" fontId="13" fillId="0" borderId="0" xfId="0" applyFont="1" applyAlignment="1">
      <alignment horizontal="right"/>
    </xf>
    <xf numFmtId="0" fontId="14" fillId="0" borderId="0" xfId="0" applyFont="1" applyAlignment="1">
      <alignment horizontal="left" indent="15"/>
    </xf>
    <xf numFmtId="0" fontId="14" fillId="0" borderId="0" xfId="0" applyFont="1"/>
    <xf numFmtId="0" fontId="13" fillId="0" borderId="0" xfId="0" applyFont="1"/>
    <xf numFmtId="0" fontId="14" fillId="0" borderId="0" xfId="0" applyFont="1" applyAlignment="1">
      <alignment horizontal="center"/>
    </xf>
    <xf numFmtId="0" fontId="16" fillId="0" borderId="3" xfId="0" applyFont="1" applyBorder="1" applyAlignment="1">
      <alignment wrapText="1"/>
    </xf>
    <xf numFmtId="0" fontId="13" fillId="0" borderId="3" xfId="0" applyFont="1" applyBorder="1" applyAlignment="1">
      <alignment wrapText="1"/>
    </xf>
    <xf numFmtId="0" fontId="16" fillId="0" borderId="4" xfId="0" applyFont="1" applyBorder="1" applyAlignment="1">
      <alignment wrapText="1"/>
    </xf>
    <xf numFmtId="0" fontId="14" fillId="0" borderId="0" xfId="0" applyFont="1" applyAlignment="1">
      <alignment horizontal="justify"/>
    </xf>
    <xf numFmtId="0" fontId="15" fillId="0" borderId="0" xfId="0" applyFont="1" applyAlignment="1">
      <alignment horizontal="justify"/>
    </xf>
    <xf numFmtId="0" fontId="13" fillId="0" borderId="0" xfId="0" applyFont="1" applyAlignment="1">
      <alignment horizontal="justify"/>
    </xf>
    <xf numFmtId="0" fontId="15" fillId="0" borderId="0" xfId="0" applyFont="1"/>
    <xf numFmtId="0" fontId="16" fillId="0" borderId="0" xfId="0" applyFont="1" applyAlignment="1">
      <alignment horizontal="left"/>
    </xf>
    <xf numFmtId="0" fontId="19" fillId="9" borderId="5" xfId="0" applyFont="1" applyFill="1" applyBorder="1" applyAlignment="1">
      <alignment wrapText="1"/>
    </xf>
    <xf numFmtId="0" fontId="19" fillId="9" borderId="7" xfId="0" applyFont="1" applyFill="1" applyBorder="1" applyAlignment="1">
      <alignment wrapText="1"/>
    </xf>
    <xf numFmtId="0" fontId="0" fillId="9" borderId="8" xfId="0" applyFill="1" applyBorder="1" applyAlignment="1">
      <alignment wrapText="1"/>
    </xf>
    <xf numFmtId="0" fontId="21" fillId="0" borderId="0" xfId="0" applyFont="1"/>
    <xf numFmtId="0" fontId="14" fillId="10" borderId="9" xfId="0" applyFont="1" applyFill="1" applyBorder="1" applyAlignment="1">
      <alignment vertical="top" wrapText="1"/>
    </xf>
    <xf numFmtId="0" fontId="14" fillId="10" borderId="10" xfId="0" applyFont="1" applyFill="1" applyBorder="1" applyAlignment="1">
      <alignment vertical="top" wrapText="1"/>
    </xf>
    <xf numFmtId="0" fontId="14" fillId="10" borderId="10" xfId="0" applyFont="1" applyFill="1" applyBorder="1" applyAlignment="1">
      <alignment horizontal="right" wrapText="1"/>
    </xf>
    <xf numFmtId="0" fontId="14" fillId="10" borderId="11" xfId="0" applyFont="1" applyFill="1" applyBorder="1" applyAlignment="1">
      <alignment horizontal="right" wrapText="1"/>
    </xf>
    <xf numFmtId="0" fontId="14" fillId="11" borderId="12" xfId="0" applyFont="1" applyFill="1" applyBorder="1" applyAlignment="1">
      <alignment vertical="top" wrapText="1"/>
    </xf>
    <xf numFmtId="0" fontId="14" fillId="11" borderId="13" xfId="0" applyFont="1" applyFill="1" applyBorder="1" applyAlignment="1">
      <alignment vertical="top" wrapText="1"/>
    </xf>
    <xf numFmtId="0" fontId="14" fillId="11" borderId="13" xfId="0" applyFont="1" applyFill="1" applyBorder="1" applyAlignment="1">
      <alignment horizontal="right" wrapText="1"/>
    </xf>
    <xf numFmtId="0" fontId="14" fillId="11" borderId="14" xfId="0" applyFont="1" applyFill="1" applyBorder="1" applyAlignment="1">
      <alignment horizontal="right" wrapText="1"/>
    </xf>
    <xf numFmtId="0" fontId="14" fillId="12" borderId="12" xfId="0" applyFont="1" applyFill="1" applyBorder="1" applyAlignment="1">
      <alignment vertical="top" wrapText="1"/>
    </xf>
    <xf numFmtId="0" fontId="14" fillId="12" borderId="13" xfId="0" applyFont="1" applyFill="1" applyBorder="1" applyAlignment="1">
      <alignment vertical="top" wrapText="1"/>
    </xf>
    <xf numFmtId="0" fontId="14" fillId="12" borderId="13" xfId="0" applyFont="1" applyFill="1" applyBorder="1" applyAlignment="1">
      <alignment horizontal="right" wrapText="1"/>
    </xf>
    <xf numFmtId="0" fontId="14" fillId="12" borderId="14" xfId="0" applyFont="1" applyFill="1" applyBorder="1" applyAlignment="1">
      <alignment horizontal="right" wrapText="1"/>
    </xf>
    <xf numFmtId="0" fontId="13" fillId="0" borderId="8" xfId="0" applyFont="1" applyBorder="1" applyAlignment="1">
      <alignment vertical="top" wrapText="1"/>
    </xf>
    <xf numFmtId="0" fontId="13" fillId="0" borderId="15" xfId="0" applyFont="1" applyBorder="1" applyAlignment="1">
      <alignment wrapText="1"/>
    </xf>
    <xf numFmtId="0" fontId="14" fillId="0" borderId="15" xfId="0" applyFont="1" applyBorder="1" applyAlignment="1">
      <alignment horizontal="right" wrapText="1"/>
    </xf>
    <xf numFmtId="0" fontId="13" fillId="0" borderId="6" xfId="0" applyFont="1" applyBorder="1" applyAlignment="1">
      <alignment horizontal="right"/>
    </xf>
    <xf numFmtId="0" fontId="13" fillId="0" borderId="6" xfId="0" applyFont="1" applyBorder="1" applyAlignment="1">
      <alignment vertical="top" wrapText="1"/>
    </xf>
    <xf numFmtId="0" fontId="13" fillId="0" borderId="5" xfId="0" applyFont="1" applyBorder="1" applyAlignment="1">
      <alignment wrapText="1"/>
    </xf>
    <xf numFmtId="0" fontId="13" fillId="0" borderId="6" xfId="0" applyFont="1" applyBorder="1" applyAlignment="1">
      <alignment wrapText="1"/>
    </xf>
    <xf numFmtId="0" fontId="13" fillId="0" borderId="14" xfId="0" applyFont="1" applyBorder="1" applyAlignment="1">
      <alignment wrapText="1"/>
    </xf>
    <xf numFmtId="0" fontId="13" fillId="13" borderId="12" xfId="0" applyFont="1" applyFill="1" applyBorder="1" applyAlignment="1">
      <alignment vertical="top" wrapText="1"/>
    </xf>
    <xf numFmtId="0" fontId="13" fillId="13" borderId="6" xfId="0" applyFont="1" applyFill="1" applyBorder="1" applyAlignment="1">
      <alignment vertical="top" wrapText="1"/>
    </xf>
    <xf numFmtId="0" fontId="14" fillId="13" borderId="6" xfId="0" applyFont="1" applyFill="1" applyBorder="1" applyAlignment="1">
      <alignment horizontal="right" wrapText="1"/>
    </xf>
    <xf numFmtId="0" fontId="13" fillId="13" borderId="6" xfId="0" applyFont="1" applyFill="1" applyBorder="1" applyAlignment="1">
      <alignment horizontal="right" wrapText="1"/>
    </xf>
    <xf numFmtId="0" fontId="14" fillId="12" borderId="12" xfId="0" applyFont="1" applyFill="1" applyBorder="1" applyAlignment="1">
      <alignment wrapText="1"/>
    </xf>
    <xf numFmtId="0" fontId="14" fillId="12" borderId="13" xfId="0" applyFont="1" applyFill="1" applyBorder="1" applyAlignment="1">
      <alignment wrapText="1"/>
    </xf>
    <xf numFmtId="0" fontId="13" fillId="14" borderId="8" xfId="0" applyFont="1" applyFill="1" applyBorder="1" applyAlignment="1">
      <alignment vertical="top" wrapText="1"/>
    </xf>
    <xf numFmtId="0" fontId="14" fillId="14" borderId="15" xfId="0" applyFont="1" applyFill="1" applyBorder="1" applyAlignment="1">
      <alignment wrapText="1"/>
    </xf>
    <xf numFmtId="0" fontId="14" fillId="15" borderId="15" xfId="0" applyFont="1" applyFill="1" applyBorder="1" applyAlignment="1">
      <alignment wrapText="1"/>
    </xf>
    <xf numFmtId="0" fontId="14" fillId="14" borderId="15" xfId="0" applyFont="1" applyFill="1" applyBorder="1" applyAlignment="1">
      <alignment horizontal="right" wrapText="1"/>
    </xf>
    <xf numFmtId="0" fontId="14" fillId="15" borderId="6" xfId="0" applyFont="1" applyFill="1" applyBorder="1" applyAlignment="1">
      <alignment horizontal="right"/>
    </xf>
    <xf numFmtId="0" fontId="14" fillId="14" borderId="6" xfId="0" applyFont="1" applyFill="1" applyBorder="1" applyAlignment="1">
      <alignment vertical="top" wrapText="1"/>
    </xf>
    <xf numFmtId="0" fontId="14" fillId="14" borderId="6" xfId="0" applyFont="1" applyFill="1" applyBorder="1" applyAlignment="1">
      <alignment wrapText="1"/>
    </xf>
    <xf numFmtId="0" fontId="23" fillId="16" borderId="6" xfId="0" applyFont="1" applyFill="1" applyBorder="1" applyAlignment="1">
      <alignment horizontal="center" vertical="center" wrapText="1"/>
    </xf>
    <xf numFmtId="0" fontId="24" fillId="16" borderId="6" xfId="0" applyFont="1" applyFill="1" applyBorder="1" applyAlignment="1">
      <alignment horizontal="center" vertical="center"/>
    </xf>
    <xf numFmtId="0" fontId="25" fillId="16" borderId="6" xfId="0" applyFont="1" applyFill="1" applyBorder="1" applyAlignment="1">
      <alignment horizontal="center" vertical="center"/>
    </xf>
    <xf numFmtId="0" fontId="16" fillId="0" borderId="8" xfId="0" applyFont="1" applyBorder="1" applyAlignment="1">
      <alignment vertical="top" wrapText="1"/>
    </xf>
    <xf numFmtId="0" fontId="14" fillId="15" borderId="6" xfId="0" applyFont="1" applyFill="1" applyBorder="1" applyAlignment="1">
      <alignment vertical="top" wrapText="1"/>
    </xf>
    <xf numFmtId="0" fontId="14" fillId="15" borderId="6" xfId="0" applyFont="1" applyFill="1" applyBorder="1" applyAlignment="1">
      <alignment wrapText="1"/>
    </xf>
    <xf numFmtId="0" fontId="14" fillId="15" borderId="6" xfId="0" applyFont="1" applyFill="1" applyBorder="1" applyAlignment="1">
      <alignment horizontal="right" wrapText="1"/>
    </xf>
    <xf numFmtId="0" fontId="14" fillId="11" borderId="14" xfId="0" applyFont="1" applyFill="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wrapText="1"/>
    </xf>
    <xf numFmtId="0" fontId="14" fillId="0" borderId="13" xfId="0" applyFont="1" applyBorder="1" applyAlignment="1">
      <alignment horizontal="right" wrapText="1"/>
    </xf>
    <xf numFmtId="0" fontId="13" fillId="0" borderId="14" xfId="0" applyFont="1" applyBorder="1" applyAlignment="1">
      <alignment horizontal="right"/>
    </xf>
    <xf numFmtId="0" fontId="14" fillId="0" borderId="6" xfId="0" applyFont="1" applyBorder="1" applyAlignment="1">
      <alignment horizontal="right" wrapText="1"/>
    </xf>
    <xf numFmtId="0" fontId="13" fillId="13" borderId="6" xfId="0" applyFont="1" applyFill="1" applyBorder="1" applyAlignment="1">
      <alignment wrapText="1"/>
    </xf>
    <xf numFmtId="0" fontId="0" fillId="13" borderId="0" xfId="0" applyFill="1"/>
    <xf numFmtId="0" fontId="13" fillId="13" borderId="6" xfId="0" applyFont="1" applyFill="1" applyBorder="1" applyAlignment="1">
      <alignment horizontal="right"/>
    </xf>
    <xf numFmtId="0" fontId="13" fillId="0" borderId="15" xfId="0" applyFont="1" applyBorder="1" applyAlignment="1">
      <alignment horizontal="right"/>
    </xf>
    <xf numFmtId="0" fontId="14" fillId="17" borderId="15" xfId="0" applyFont="1" applyFill="1" applyBorder="1" applyAlignment="1">
      <alignment wrapText="1"/>
    </xf>
    <xf numFmtId="0" fontId="13" fillId="14" borderId="6" xfId="0" applyFont="1" applyFill="1" applyBorder="1" applyAlignment="1">
      <alignment vertical="top" wrapText="1"/>
    </xf>
    <xf numFmtId="0" fontId="14" fillId="17" borderId="6" xfId="0" applyFont="1" applyFill="1" applyBorder="1" applyAlignment="1">
      <alignment wrapText="1"/>
    </xf>
    <xf numFmtId="0" fontId="14" fillId="14" borderId="6" xfId="0" applyFont="1" applyFill="1" applyBorder="1" applyAlignment="1">
      <alignment horizontal="right" wrapText="1"/>
    </xf>
    <xf numFmtId="0" fontId="14" fillId="0" borderId="14" xfId="0" applyFont="1" applyBorder="1" applyAlignment="1">
      <alignment horizontal="right" wrapText="1"/>
    </xf>
    <xf numFmtId="0" fontId="13" fillId="13" borderId="8" xfId="0" applyFont="1" applyFill="1" applyBorder="1" applyAlignment="1">
      <alignment vertical="top" wrapText="1"/>
    </xf>
    <xf numFmtId="0" fontId="13" fillId="13" borderId="15" xfId="0" applyFont="1" applyFill="1" applyBorder="1" applyAlignment="1">
      <alignment wrapText="1"/>
    </xf>
    <xf numFmtId="0" fontId="14" fillId="13" borderId="15" xfId="0" applyFont="1" applyFill="1" applyBorder="1" applyAlignment="1">
      <alignment horizontal="right" wrapText="1"/>
    </xf>
    <xf numFmtId="0" fontId="0" fillId="13" borderId="0" xfId="0" applyFill="1" applyAlignment="1">
      <alignment vertical="top"/>
    </xf>
    <xf numFmtId="0" fontId="29" fillId="0" borderId="6" xfId="0" applyFont="1" applyBorder="1" applyAlignment="1">
      <alignment vertical="top" wrapText="1"/>
    </xf>
    <xf numFmtId="0" fontId="14" fillId="0" borderId="5" xfId="0" applyFont="1" applyBorder="1" applyAlignment="1">
      <alignment horizontal="right" wrapText="1"/>
    </xf>
    <xf numFmtId="0" fontId="13" fillId="0" borderId="5" xfId="0" applyFont="1" applyBorder="1" applyAlignment="1">
      <alignment horizontal="right"/>
    </xf>
    <xf numFmtId="0" fontId="14" fillId="17" borderId="6" xfId="0" applyFont="1" applyFill="1" applyBorder="1" applyAlignment="1">
      <alignment horizontal="right" wrapText="1"/>
    </xf>
    <xf numFmtId="0" fontId="34" fillId="15" borderId="6" xfId="0" applyFont="1" applyFill="1" applyBorder="1" applyAlignment="1">
      <alignment horizontal="center" vertical="center" wrapText="1"/>
    </xf>
    <xf numFmtId="0" fontId="35" fillId="15" borderId="6" xfId="0" applyFont="1" applyFill="1" applyBorder="1" applyAlignment="1">
      <alignment horizontal="center" vertical="center" wrapText="1"/>
    </xf>
    <xf numFmtId="0" fontId="25" fillId="15" borderId="6" xfId="0" applyFont="1" applyFill="1" applyBorder="1" applyAlignment="1">
      <alignment horizontal="center" vertical="center" wrapText="1"/>
    </xf>
    <xf numFmtId="0" fontId="14" fillId="10" borderId="11" xfId="0" applyFont="1" applyFill="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horizontal="right"/>
    </xf>
    <xf numFmtId="0" fontId="13" fillId="0" borderId="6" xfId="0" applyFont="1" applyBorder="1" applyAlignment="1">
      <alignment wrapText="1"/>
    </xf>
    <xf numFmtId="0" fontId="13" fillId="0" borderId="15" xfId="0" applyFont="1" applyBorder="1" applyAlignment="1">
      <alignment wrapText="1"/>
    </xf>
    <xf numFmtId="0" fontId="14" fillId="0" borderId="7" xfId="0" applyFont="1" applyBorder="1" applyAlignment="1">
      <alignment vertical="top" wrapText="1"/>
    </xf>
    <xf numFmtId="0" fontId="13" fillId="13" borderId="18" xfId="0" applyFont="1" applyFill="1" applyBorder="1" applyAlignment="1">
      <alignment vertical="top" wrapText="1"/>
    </xf>
    <xf numFmtId="0" fontId="14" fillId="15" borderId="8" xfId="0" applyFont="1" applyFill="1" applyBorder="1" applyAlignment="1">
      <alignment vertical="top" wrapText="1"/>
    </xf>
    <xf numFmtId="0" fontId="14" fillId="15" borderId="15" xfId="0" applyFont="1" applyFill="1" applyBorder="1" applyAlignment="1">
      <alignment horizontal="right" wrapText="1"/>
    </xf>
    <xf numFmtId="0" fontId="14" fillId="12" borderId="14" xfId="0" applyFont="1" applyFill="1" applyBorder="1" applyAlignment="1">
      <alignment wrapText="1"/>
    </xf>
    <xf numFmtId="0" fontId="15" fillId="0" borderId="8" xfId="0" applyFont="1" applyBorder="1" applyAlignment="1">
      <alignment vertical="top" wrapText="1"/>
    </xf>
    <xf numFmtId="0" fontId="13" fillId="15" borderId="8" xfId="0" applyFont="1" applyFill="1" applyBorder="1" applyAlignment="1">
      <alignment vertical="top" wrapText="1"/>
    </xf>
    <xf numFmtId="0" fontId="14" fillId="12" borderId="6" xfId="0" applyFont="1" applyFill="1" applyBorder="1" applyAlignment="1">
      <alignment wrapText="1"/>
    </xf>
    <xf numFmtId="0" fontId="13" fillId="16" borderId="8" xfId="0" applyFont="1" applyFill="1" applyBorder="1" applyAlignment="1">
      <alignment vertical="top" wrapText="1"/>
    </xf>
    <xf numFmtId="0" fontId="14" fillId="16" borderId="15" xfId="0" applyFont="1" applyFill="1" applyBorder="1" applyAlignment="1">
      <alignment wrapText="1"/>
    </xf>
    <xf numFmtId="0" fontId="14" fillId="16" borderId="15" xfId="0" applyFont="1" applyFill="1" applyBorder="1" applyAlignment="1">
      <alignment horizontal="right" wrapText="1"/>
    </xf>
    <xf numFmtId="0" fontId="14" fillId="17" borderId="6" xfId="0" applyFont="1" applyFill="1" applyBorder="1" applyAlignment="1">
      <alignment horizontal="right"/>
    </xf>
    <xf numFmtId="0" fontId="14" fillId="16" borderId="8" xfId="0" applyFont="1" applyFill="1" applyBorder="1" applyAlignment="1">
      <alignment vertical="top" wrapText="1"/>
    </xf>
    <xf numFmtId="0" fontId="26" fillId="0" borderId="12" xfId="0" applyFont="1" applyBorder="1" applyAlignment="1">
      <alignment vertical="top" wrapText="1"/>
    </xf>
    <xf numFmtId="0" fontId="14" fillId="10" borderId="12" xfId="0" applyFont="1" applyFill="1" applyBorder="1" applyAlignment="1">
      <alignment vertical="top" wrapText="1"/>
    </xf>
    <xf numFmtId="0" fontId="14" fillId="10" borderId="13" xfId="0" applyFont="1" applyFill="1" applyBorder="1" applyAlignment="1">
      <alignment vertical="top" wrapText="1"/>
    </xf>
    <xf numFmtId="0" fontId="14" fillId="10" borderId="13" xfId="0" applyFont="1" applyFill="1" applyBorder="1" applyAlignment="1">
      <alignment horizontal="right" wrapText="1"/>
    </xf>
    <xf numFmtId="0" fontId="14" fillId="10" borderId="14" xfId="0" applyFont="1" applyFill="1" applyBorder="1" applyAlignment="1">
      <alignment vertical="top" wrapText="1"/>
    </xf>
    <xf numFmtId="0" fontId="13" fillId="17" borderId="6" xfId="0" applyFont="1" applyFill="1" applyBorder="1" applyAlignment="1">
      <alignment vertical="top" wrapText="1"/>
    </xf>
    <xf numFmtId="0" fontId="13" fillId="17" borderId="6" xfId="0" applyFont="1" applyFill="1" applyBorder="1" applyAlignment="1">
      <alignment wrapText="1"/>
    </xf>
    <xf numFmtId="0" fontId="0" fillId="0" borderId="6" xfId="0" applyFont="1" applyBorder="1"/>
    <xf numFmtId="0" fontId="12" fillId="0" borderId="6" xfId="0" applyFont="1" applyBorder="1" applyAlignment="1">
      <alignment horizontal="right"/>
    </xf>
    <xf numFmtId="0" fontId="13" fillId="16" borderId="15" xfId="0" applyFont="1" applyFill="1" applyBorder="1" applyAlignment="1">
      <alignment wrapText="1"/>
    </xf>
    <xf numFmtId="0" fontId="14" fillId="17" borderId="15" xfId="0" applyFont="1" applyFill="1" applyBorder="1" applyAlignment="1">
      <alignment horizontal="right"/>
    </xf>
    <xf numFmtId="0" fontId="14" fillId="12" borderId="6" xfId="0" applyFont="1" applyFill="1" applyBorder="1" applyAlignment="1">
      <alignment vertical="top" wrapText="1"/>
    </xf>
    <xf numFmtId="0" fontId="14" fillId="12" borderId="12" xfId="0" applyFont="1" applyFill="1" applyBorder="1" applyAlignment="1">
      <alignment horizontal="right" wrapText="1"/>
    </xf>
    <xf numFmtId="0" fontId="14" fillId="12" borderId="14" xfId="0" applyFont="1" applyFill="1" applyBorder="1" applyAlignment="1">
      <alignment vertical="top" wrapText="1"/>
    </xf>
    <xf numFmtId="0" fontId="13" fillId="16" borderId="6" xfId="0" applyFont="1" applyFill="1" applyBorder="1" applyAlignment="1">
      <alignment vertical="top" wrapText="1"/>
    </xf>
    <xf numFmtId="0" fontId="13" fillId="16" borderId="6" xfId="0" applyFont="1" applyFill="1" applyBorder="1" applyAlignment="1">
      <alignment wrapText="1"/>
    </xf>
    <xf numFmtId="0" fontId="14" fillId="16" borderId="6" xfId="0" applyFont="1" applyFill="1" applyBorder="1" applyAlignment="1">
      <alignment horizontal="right" wrapText="1"/>
    </xf>
    <xf numFmtId="0" fontId="14" fillId="14" borderId="6" xfId="0" applyFont="1" applyFill="1" applyBorder="1" applyAlignment="1">
      <alignment horizontal="left" vertical="center" wrapText="1"/>
    </xf>
    <xf numFmtId="0" fontId="14" fillId="14" borderId="6" xfId="0" applyFont="1" applyFill="1" applyBorder="1" applyAlignment="1">
      <alignment horizontal="center" vertical="center" wrapText="1"/>
    </xf>
    <xf numFmtId="0" fontId="13" fillId="0" borderId="14" xfId="0" applyFont="1" applyBorder="1" applyAlignment="1">
      <alignment horizontal="center" vertical="center"/>
    </xf>
    <xf numFmtId="0" fontId="16" fillId="0" borderId="6" xfId="0" applyFont="1" applyBorder="1" applyAlignment="1">
      <alignment vertical="top" wrapText="1"/>
    </xf>
    <xf numFmtId="0" fontId="26" fillId="0" borderId="13" xfId="0" applyFont="1" applyBorder="1" applyAlignment="1">
      <alignment vertical="top" wrapText="1"/>
    </xf>
    <xf numFmtId="0" fontId="26" fillId="0" borderId="13" xfId="0" applyFont="1" applyBorder="1" applyAlignment="1">
      <alignment horizontal="right" wrapText="1"/>
    </xf>
    <xf numFmtId="0" fontId="14" fillId="18" borderId="12" xfId="0" applyFont="1" applyFill="1" applyBorder="1" applyAlignment="1">
      <alignment vertical="top" wrapText="1"/>
    </xf>
    <xf numFmtId="0" fontId="14" fillId="18" borderId="13" xfId="0" applyFont="1" applyFill="1" applyBorder="1" applyAlignment="1">
      <alignment vertical="top" wrapText="1"/>
    </xf>
    <xf numFmtId="0" fontId="14" fillId="18" borderId="13" xfId="0" applyFont="1" applyFill="1" applyBorder="1" applyAlignment="1">
      <alignment horizontal="right" wrapText="1"/>
    </xf>
    <xf numFmtId="0" fontId="14" fillId="18" borderId="14" xfId="0" applyFont="1" applyFill="1" applyBorder="1" applyAlignment="1">
      <alignment vertical="top" wrapText="1"/>
    </xf>
    <xf numFmtId="0" fontId="26" fillId="0" borderId="14" xfId="0" applyFont="1" applyBorder="1" applyAlignment="1">
      <alignment vertical="top" wrapText="1"/>
    </xf>
    <xf numFmtId="0" fontId="13" fillId="0" borderId="8" xfId="0" applyFont="1" applyBorder="1" applyAlignment="1">
      <alignment horizontal="justify" vertical="top" wrapText="1"/>
    </xf>
    <xf numFmtId="0" fontId="13" fillId="0" borderId="15" xfId="0" applyFont="1" applyBorder="1" applyAlignment="1">
      <alignment horizontal="right" wrapText="1"/>
    </xf>
    <xf numFmtId="0" fontId="14" fillId="17" borderId="15" xfId="0" applyFont="1" applyFill="1" applyBorder="1" applyAlignment="1">
      <alignment horizontal="right" wrapText="1"/>
    </xf>
    <xf numFmtId="0" fontId="14" fillId="14" borderId="8" xfId="0" applyFont="1" applyFill="1" applyBorder="1" applyAlignment="1">
      <alignment vertical="top" wrapText="1"/>
    </xf>
    <xf numFmtId="0" fontId="14" fillId="10" borderId="18" xfId="0" applyFont="1" applyFill="1" applyBorder="1" applyAlignment="1">
      <alignment vertical="top" wrapText="1"/>
    </xf>
    <xf numFmtId="0" fontId="14" fillId="10" borderId="19" xfId="0" applyFont="1" applyFill="1" applyBorder="1" applyAlignment="1">
      <alignment vertical="top" wrapText="1"/>
    </xf>
    <xf numFmtId="0" fontId="13" fillId="0" borderId="12" xfId="0" applyFont="1" applyBorder="1" applyAlignment="1">
      <alignment wrapText="1"/>
    </xf>
    <xf numFmtId="0" fontId="13" fillId="0" borderId="13" xfId="0" applyFont="1" applyBorder="1" applyAlignment="1">
      <alignment wrapText="1"/>
    </xf>
    <xf numFmtId="0" fontId="36" fillId="16" borderId="6" xfId="0" applyFont="1" applyFill="1" applyBorder="1" applyAlignment="1">
      <alignment horizontal="center" vertical="center"/>
    </xf>
    <xf numFmtId="0" fontId="13" fillId="10" borderId="10" xfId="0" applyFont="1" applyFill="1" applyBorder="1" applyAlignment="1">
      <alignment vertical="top" wrapText="1"/>
    </xf>
    <xf numFmtId="0" fontId="14" fillId="19" borderId="12" xfId="0" applyFont="1" applyFill="1" applyBorder="1" applyAlignment="1">
      <alignment vertical="top" wrapText="1"/>
    </xf>
    <xf numFmtId="0" fontId="14" fillId="19" borderId="13" xfId="0" applyFont="1" applyFill="1" applyBorder="1" applyAlignment="1">
      <alignment vertical="top" wrapText="1"/>
    </xf>
    <xf numFmtId="0" fontId="14" fillId="19" borderId="13" xfId="0" applyFont="1" applyFill="1" applyBorder="1" applyAlignment="1">
      <alignment horizontal="right" wrapText="1"/>
    </xf>
    <xf numFmtId="0" fontId="14" fillId="19" borderId="14" xfId="0" applyFont="1" applyFill="1" applyBorder="1" applyAlignment="1">
      <alignment vertical="top" wrapText="1"/>
    </xf>
    <xf numFmtId="0" fontId="25" fillId="20" borderId="12" xfId="0" applyFont="1" applyFill="1" applyBorder="1" applyAlignment="1">
      <alignment vertical="top" wrapText="1"/>
    </xf>
    <xf numFmtId="0" fontId="37" fillId="13" borderId="12" xfId="0" applyFont="1" applyFill="1" applyBorder="1" applyAlignment="1">
      <alignment vertical="top" wrapText="1"/>
    </xf>
    <xf numFmtId="0" fontId="34" fillId="13" borderId="13" xfId="0" applyFont="1" applyFill="1" applyBorder="1" applyAlignment="1">
      <alignment horizontal="center" vertical="center" wrapText="1"/>
    </xf>
    <xf numFmtId="0" fontId="38" fillId="13" borderId="13" xfId="0" applyFont="1" applyFill="1" applyBorder="1" applyAlignment="1">
      <alignment horizontal="center" vertical="center" wrapText="1"/>
    </xf>
    <xf numFmtId="0" fontId="25" fillId="13" borderId="13" xfId="0" applyFont="1" applyFill="1" applyBorder="1" applyAlignment="1">
      <alignment horizontal="center" vertical="center" wrapText="1"/>
    </xf>
    <xf numFmtId="0" fontId="39" fillId="13" borderId="13" xfId="0" applyFont="1" applyFill="1" applyBorder="1" applyAlignment="1">
      <alignment wrapText="1"/>
    </xf>
    <xf numFmtId="0" fontId="39" fillId="0" borderId="14" xfId="0" applyFont="1" applyBorder="1" applyAlignment="1">
      <alignment wrapText="1"/>
    </xf>
    <xf numFmtId="0" fontId="41" fillId="0" borderId="0" xfId="0" applyFont="1"/>
    <xf numFmtId="0" fontId="44" fillId="0" borderId="21" xfId="0" applyFont="1" applyBorder="1" applyAlignment="1">
      <alignment horizontal="justify" vertical="top" wrapText="1"/>
    </xf>
    <xf numFmtId="0" fontId="44" fillId="0" borderId="22" xfId="0" applyFont="1" applyBorder="1" applyAlignment="1">
      <alignment horizontal="justify" vertical="top" wrapText="1"/>
    </xf>
    <xf numFmtId="0" fontId="44" fillId="0" borderId="22" xfId="0" applyFont="1" applyBorder="1" applyAlignment="1">
      <alignment vertical="top" wrapText="1"/>
    </xf>
    <xf numFmtId="0" fontId="45" fillId="0" borderId="22" xfId="0" applyFont="1" applyBorder="1" applyAlignment="1">
      <alignment horizontal="right" wrapText="1"/>
    </xf>
    <xf numFmtId="0" fontId="13" fillId="0" borderId="23" xfId="0" applyFont="1" applyBorder="1" applyAlignment="1">
      <alignment horizontal="center" wrapText="1"/>
    </xf>
    <xf numFmtId="0" fontId="44" fillId="0" borderId="24" xfId="0" applyFont="1" applyBorder="1" applyAlignment="1">
      <alignment horizontal="justify" vertical="top" wrapText="1"/>
    </xf>
    <xf numFmtId="0" fontId="44" fillId="0" borderId="25" xfId="0" applyFont="1" applyBorder="1" applyAlignment="1">
      <alignment horizontal="justify" vertical="top" wrapText="1"/>
    </xf>
    <xf numFmtId="0" fontId="44" fillId="0" borderId="25" xfId="0" applyFont="1" applyBorder="1" applyAlignment="1">
      <alignment vertical="top" wrapText="1"/>
    </xf>
    <xf numFmtId="0" fontId="45" fillId="0" borderId="25" xfId="0" applyFont="1" applyBorder="1" applyAlignment="1">
      <alignment horizontal="right" wrapText="1"/>
    </xf>
    <xf numFmtId="0" fontId="13" fillId="0" borderId="26" xfId="0" applyFont="1" applyBorder="1" applyAlignment="1">
      <alignment horizontal="right" wrapText="1"/>
    </xf>
    <xf numFmtId="0" fontId="44" fillId="0" borderId="27" xfId="0" applyFont="1" applyBorder="1" applyAlignment="1">
      <alignment horizontal="justify" vertical="top" wrapText="1"/>
    </xf>
    <xf numFmtId="0" fontId="44" fillId="0" borderId="7" xfId="0" applyFont="1" applyBorder="1" applyAlignment="1">
      <alignment horizontal="justify" vertical="top" wrapText="1"/>
    </xf>
    <xf numFmtId="0" fontId="44" fillId="0" borderId="7" xfId="0" applyFont="1" applyBorder="1" applyAlignment="1">
      <alignment vertical="top" wrapText="1"/>
    </xf>
    <xf numFmtId="0" fontId="45" fillId="0" borderId="7" xfId="0" applyFont="1" applyBorder="1" applyAlignment="1">
      <alignment horizontal="right" wrapText="1"/>
    </xf>
    <xf numFmtId="0" fontId="13" fillId="0" borderId="28" xfId="0" applyFont="1" applyBorder="1" applyAlignment="1">
      <alignment horizontal="right" wrapText="1"/>
    </xf>
    <xf numFmtId="0" fontId="45" fillId="0" borderId="8" xfId="0" applyFont="1" applyBorder="1" applyAlignment="1">
      <alignment horizontal="right" wrapText="1"/>
    </xf>
    <xf numFmtId="0" fontId="13" fillId="0" borderId="29" xfId="0" applyFont="1" applyBorder="1" applyAlignment="1">
      <alignment horizontal="right" wrapText="1"/>
    </xf>
    <xf numFmtId="0" fontId="44" fillId="0" borderId="30" xfId="0" applyFont="1" applyBorder="1" applyAlignment="1">
      <alignment horizontal="justify" vertical="top" wrapText="1"/>
    </xf>
    <xf numFmtId="0" fontId="44" fillId="0" borderId="30" xfId="0" applyFont="1" applyBorder="1" applyAlignment="1">
      <alignment vertical="top" wrapText="1"/>
    </xf>
    <xf numFmtId="0" fontId="13" fillId="0" borderId="23" xfId="0" applyFont="1" applyBorder="1" applyAlignment="1">
      <alignment horizontal="right" wrapText="1"/>
    </xf>
    <xf numFmtId="0" fontId="44" fillId="0" borderId="31" xfId="0" applyFont="1" applyBorder="1" applyAlignment="1">
      <alignment horizontal="justify" vertical="top" wrapText="1"/>
    </xf>
    <xf numFmtId="0" fontId="44" fillId="0" borderId="8" xfId="0" applyFont="1" applyBorder="1" applyAlignment="1">
      <alignment horizontal="justify" vertical="top" wrapText="1"/>
    </xf>
    <xf numFmtId="0" fontId="44" fillId="0" borderId="8" xfId="0" applyFont="1" applyBorder="1" applyAlignment="1">
      <alignment vertical="top" wrapText="1"/>
    </xf>
    <xf numFmtId="0" fontId="45" fillId="0" borderId="15" xfId="0" applyFont="1" applyBorder="1" applyAlignment="1">
      <alignment horizontal="right" wrapText="1"/>
    </xf>
    <xf numFmtId="0" fontId="13" fillId="0" borderId="32" xfId="0" applyFont="1" applyBorder="1" applyAlignment="1">
      <alignment horizontal="right" wrapText="1"/>
    </xf>
    <xf numFmtId="0" fontId="44" fillId="0" borderId="33" xfId="0" applyFont="1" applyBorder="1" applyAlignment="1">
      <alignment horizontal="justify" vertical="top" wrapText="1"/>
    </xf>
    <xf numFmtId="0" fontId="44" fillId="0" borderId="5" xfId="0" applyFont="1" applyBorder="1" applyAlignment="1">
      <alignment horizontal="justify" vertical="top" wrapText="1"/>
    </xf>
    <xf numFmtId="0" fontId="44" fillId="0" borderId="5" xfId="0" applyFont="1" applyBorder="1" applyAlignment="1">
      <alignment vertical="top" wrapText="1"/>
    </xf>
    <xf numFmtId="0" fontId="45" fillId="0" borderId="34" xfId="0" applyFont="1" applyBorder="1" applyAlignment="1">
      <alignment horizontal="right" wrapText="1"/>
    </xf>
    <xf numFmtId="0" fontId="13" fillId="0" borderId="35" xfId="0" applyFont="1" applyBorder="1" applyAlignment="1">
      <alignment horizontal="right" wrapText="1"/>
    </xf>
    <xf numFmtId="0" fontId="12" fillId="0" borderId="15" xfId="0" applyFont="1" applyBorder="1" applyAlignment="1">
      <alignment horizontal="right" wrapText="1"/>
    </xf>
    <xf numFmtId="0" fontId="45" fillId="0" borderId="5" xfId="0" applyFont="1" applyBorder="1" applyAlignment="1">
      <alignment horizontal="right" wrapText="1"/>
    </xf>
    <xf numFmtId="0" fontId="45" fillId="0" borderId="30" xfId="0" applyFont="1" applyBorder="1" applyAlignment="1">
      <alignment horizontal="right" wrapText="1"/>
    </xf>
    <xf numFmtId="0" fontId="13" fillId="0" borderId="36" xfId="0" applyFont="1" applyBorder="1" applyAlignment="1">
      <alignment horizontal="right" wrapText="1"/>
    </xf>
    <xf numFmtId="0" fontId="27" fillId="0" borderId="0" xfId="0" applyFont="1"/>
    <xf numFmtId="0" fontId="0" fillId="22" borderId="0" xfId="0" applyFill="1" applyAlignment="1">
      <alignment vertical="top"/>
    </xf>
    <xf numFmtId="0" fontId="13" fillId="23" borderId="8" xfId="0" applyFont="1" applyFill="1" applyBorder="1" applyAlignment="1">
      <alignment vertical="top" wrapText="1"/>
    </xf>
    <xf numFmtId="0" fontId="13" fillId="22" borderId="15" xfId="0" applyFont="1" applyFill="1" applyBorder="1" applyAlignment="1">
      <alignment wrapText="1"/>
    </xf>
    <xf numFmtId="0" fontId="14" fillId="22" borderId="15" xfId="0" applyFont="1" applyFill="1" applyBorder="1" applyAlignment="1">
      <alignment horizontal="right" wrapText="1"/>
    </xf>
    <xf numFmtId="0" fontId="13" fillId="22" borderId="6" xfId="0" applyFont="1" applyFill="1" applyBorder="1" applyAlignment="1">
      <alignment horizontal="right"/>
    </xf>
    <xf numFmtId="0" fontId="0" fillId="22" borderId="0" xfId="0" applyFill="1"/>
    <xf numFmtId="0" fontId="13" fillId="24" borderId="8" xfId="0" applyFont="1" applyFill="1" applyBorder="1" applyAlignment="1">
      <alignment vertical="top" wrapText="1"/>
    </xf>
    <xf numFmtId="0" fontId="13" fillId="24" borderId="6" xfId="0" applyFont="1" applyFill="1" applyBorder="1" applyAlignment="1">
      <alignment vertical="top" wrapText="1"/>
    </xf>
    <xf numFmtId="0" fontId="13" fillId="22" borderId="6" xfId="0" applyFont="1" applyFill="1" applyBorder="1" applyAlignment="1">
      <alignment wrapText="1"/>
    </xf>
    <xf numFmtId="0" fontId="13" fillId="23" borderId="6" xfId="0" applyFont="1" applyFill="1" applyBorder="1" applyAlignment="1">
      <alignment vertical="top" wrapText="1"/>
    </xf>
    <xf numFmtId="0" fontId="29" fillId="0" borderId="8" xfId="0" applyFont="1" applyBorder="1" applyAlignment="1">
      <alignment vertical="top" wrapText="1"/>
    </xf>
    <xf numFmtId="0" fontId="29" fillId="13" borderId="8" xfId="0" applyFont="1" applyFill="1" applyBorder="1" applyAlignment="1">
      <alignment vertical="top" wrapText="1"/>
    </xf>
    <xf numFmtId="0" fontId="13" fillId="25" borderId="6" xfId="0" applyFont="1" applyFill="1" applyBorder="1" applyAlignment="1">
      <alignment vertical="top" wrapText="1"/>
    </xf>
    <xf numFmtId="0" fontId="13" fillId="26" borderId="6" xfId="0" applyFont="1" applyFill="1" applyBorder="1" applyAlignment="1">
      <alignment vertical="top" wrapText="1"/>
    </xf>
    <xf numFmtId="0" fontId="13" fillId="27" borderId="8" xfId="0" applyFont="1" applyFill="1" applyBorder="1" applyAlignment="1">
      <alignment vertical="top" wrapText="1"/>
    </xf>
    <xf numFmtId="0" fontId="13" fillId="27" borderId="6" xfId="0" applyFont="1" applyFill="1" applyBorder="1" applyAlignment="1">
      <alignment vertical="top" wrapText="1"/>
    </xf>
    <xf numFmtId="0" fontId="30" fillId="27" borderId="6" xfId="0" applyFont="1" applyFill="1" applyBorder="1" applyAlignment="1">
      <alignment vertical="top" wrapText="1"/>
    </xf>
    <xf numFmtId="0" fontId="31" fillId="27" borderId="16" xfId="0" applyFont="1" applyFill="1" applyBorder="1" applyAlignment="1">
      <alignment wrapText="1"/>
    </xf>
    <xf numFmtId="0" fontId="31" fillId="27" borderId="17" xfId="0" applyFont="1" applyFill="1" applyBorder="1" applyAlignment="1">
      <alignment wrapText="1"/>
    </xf>
    <xf numFmtId="0" fontId="29" fillId="27" borderId="6" xfId="0" applyFont="1" applyFill="1" applyBorder="1" applyAlignment="1">
      <alignment vertical="top" wrapText="1"/>
    </xf>
    <xf numFmtId="0" fontId="13" fillId="25" borderId="8" xfId="0" applyFont="1" applyFill="1" applyBorder="1" applyAlignment="1">
      <alignment vertical="top" wrapText="1"/>
    </xf>
    <xf numFmtId="0" fontId="14" fillId="22" borderId="6" xfId="0" applyFont="1" applyFill="1" applyBorder="1" applyAlignment="1">
      <alignment horizontal="right" wrapText="1"/>
    </xf>
    <xf numFmtId="0" fontId="0" fillId="28" borderId="0" xfId="0" applyFill="1" applyAlignment="1">
      <alignment vertical="top"/>
    </xf>
    <xf numFmtId="0" fontId="13" fillId="28" borderId="6" xfId="0" applyFont="1" applyFill="1" applyBorder="1" applyAlignment="1">
      <alignment vertical="top" wrapText="1"/>
    </xf>
    <xf numFmtId="0" fontId="0" fillId="28" borderId="0" xfId="0" applyFill="1"/>
    <xf numFmtId="0" fontId="14" fillId="29" borderId="6" xfId="0" applyFont="1" applyFill="1" applyBorder="1" applyAlignment="1">
      <alignment wrapText="1"/>
    </xf>
    <xf numFmtId="0" fontId="14" fillId="29" borderId="6" xfId="0" applyFont="1" applyFill="1" applyBorder="1" applyAlignment="1">
      <alignment horizontal="right"/>
    </xf>
    <xf numFmtId="0" fontId="14" fillId="30" borderId="6" xfId="0" applyFont="1" applyFill="1" applyBorder="1" applyAlignment="1">
      <alignment wrapText="1"/>
    </xf>
    <xf numFmtId="0" fontId="14" fillId="30" borderId="6" xfId="0" applyFont="1" applyFill="1" applyBorder="1" applyAlignment="1">
      <alignment horizontal="right" wrapText="1"/>
    </xf>
    <xf numFmtId="0" fontId="40" fillId="21" borderId="6" xfId="0" applyFont="1" applyFill="1" applyBorder="1" applyAlignment="1">
      <alignment horizontal="justify" vertical="top" wrapText="1"/>
    </xf>
    <xf numFmtId="0" fontId="42" fillId="0" borderId="20" xfId="0" applyFont="1" applyBorder="1" applyAlignment="1">
      <alignment horizontal="center" vertical="top" wrapText="1"/>
    </xf>
    <xf numFmtId="0" fontId="25" fillId="20" borderId="14" xfId="0" applyFont="1" applyFill="1" applyBorder="1" applyAlignment="1">
      <alignment wrapText="1"/>
    </xf>
    <xf numFmtId="0" fontId="26" fillId="0" borderId="12" xfId="0" applyFont="1" applyBorder="1" applyAlignment="1">
      <alignment vertical="top" wrapText="1"/>
    </xf>
    <xf numFmtId="0" fontId="37" fillId="13" borderId="12" xfId="0" applyFont="1" applyFill="1" applyBorder="1" applyAlignment="1">
      <alignment horizontal="center" vertical="top" wrapText="1"/>
    </xf>
    <xf numFmtId="0" fontId="14" fillId="14" borderId="6" xfId="0" applyFont="1" applyFill="1" applyBorder="1" applyAlignment="1">
      <alignment horizontal="left" vertical="top" wrapText="1"/>
    </xf>
    <xf numFmtId="0" fontId="14" fillId="21" borderId="6" xfId="0" applyFont="1" applyFill="1" applyBorder="1" applyAlignment="1">
      <alignment horizontal="justify" vertical="top" wrapText="1"/>
    </xf>
    <xf numFmtId="0" fontId="26" fillId="0" borderId="12" xfId="0" applyFont="1" applyBorder="1" applyAlignment="1">
      <alignment horizontal="left" vertical="top" wrapText="1"/>
    </xf>
    <xf numFmtId="0" fontId="14" fillId="11" borderId="12" xfId="0" applyFont="1" applyFill="1" applyBorder="1" applyAlignment="1">
      <alignment vertical="top" wrapText="1"/>
    </xf>
    <xf numFmtId="0" fontId="26" fillId="0" borderId="6" xfId="0" applyFont="1" applyBorder="1" applyAlignment="1">
      <alignment vertical="top" wrapText="1"/>
    </xf>
    <xf numFmtId="0" fontId="26" fillId="0" borderId="9" xfId="0" applyFont="1" applyBorder="1" applyAlignment="1">
      <alignment vertical="top" wrapText="1"/>
    </xf>
    <xf numFmtId="0" fontId="26" fillId="0" borderId="5" xfId="0" applyFont="1" applyBorder="1" applyAlignment="1">
      <alignment vertical="top" wrapText="1"/>
    </xf>
    <xf numFmtId="0" fontId="14" fillId="10" borderId="6" xfId="0" applyFont="1" applyFill="1" applyBorder="1" applyAlignment="1">
      <alignment vertical="top" wrapText="1"/>
    </xf>
    <xf numFmtId="0" fontId="20" fillId="9" borderId="6"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6" fillId="0" borderId="2" xfId="0" applyFont="1" applyBorder="1" applyAlignment="1">
      <alignment wrapText="1"/>
    </xf>
    <xf numFmtId="0" fontId="13" fillId="0" borderId="2" xfId="0" applyFont="1" applyBorder="1" applyAlignment="1">
      <alignment horizontal="justify" wrapText="1"/>
    </xf>
    <xf numFmtId="0" fontId="16" fillId="0" borderId="2" xfId="0" applyFont="1" applyBorder="1" applyAlignment="1">
      <alignment horizontal="left" wrapText="1"/>
    </xf>
    <xf numFmtId="0" fontId="15" fillId="0" borderId="0" xfId="0" applyFont="1" applyBorder="1" applyAlignment="1">
      <alignment horizontal="center"/>
    </xf>
  </cellXfs>
  <cellStyles count="17">
    <cellStyle name="Accent 1 14" xfId="1"/>
    <cellStyle name="Accent 13" xfId="2"/>
    <cellStyle name="Accent 2 15" xfId="3"/>
    <cellStyle name="Accent 3 16" xfId="4"/>
    <cellStyle name="Bad 10" xfId="5"/>
    <cellStyle name="Error 12" xfId="6"/>
    <cellStyle name="Footnote 5" xfId="7"/>
    <cellStyle name="Good 8" xfId="8"/>
    <cellStyle name="Heading 1 1" xfId="9"/>
    <cellStyle name="Heading 2 2" xfId="10"/>
    <cellStyle name="Hyperlink 6" xfId="11"/>
    <cellStyle name="Neutral 9" xfId="12"/>
    <cellStyle name="Note 4" xfId="13"/>
    <cellStyle name="Status 7" xfId="14"/>
    <cellStyle name="Text 3" xfId="15"/>
    <cellStyle name="Warning 11" xfId="16"/>
    <cellStyle name="Κανονικό" xfId="0" builtinId="0"/>
  </cellStyles>
  <dxfs count="0"/>
  <tableStyles count="0" defaultTableStyle="TableStyleMedium9" defaultPivotStyle="PivotStyleLight16"/>
  <colors>
    <indexedColors>
      <rgbColor rgb="FF000000"/>
      <rgbColor rgb="FFFFFFFF"/>
      <rgbColor rgb="FFFF0000"/>
      <rgbColor rgb="FF00FF00"/>
      <rgbColor rgb="FF0000EE"/>
      <rgbColor rgb="FFFFFF00"/>
      <rgbColor rgb="FFFF00FF"/>
      <rgbColor rgb="FFF2DCDB"/>
      <rgbColor rgb="FFCC0000"/>
      <rgbColor rgb="FF006600"/>
      <rgbColor rgb="FF00000A"/>
      <rgbColor rgb="FF996600"/>
      <rgbColor rgb="FF800080"/>
      <rgbColor rgb="FF00B050"/>
      <rgbColor rgb="FFC4BD97"/>
      <rgbColor rgb="FF808080"/>
      <rgbColor rgb="FF729FCF"/>
      <rgbColor rgb="FFFF3838"/>
      <rgbColor rgb="FFFFFFCC"/>
      <rgbColor rgb="FFCCFFFF"/>
      <rgbColor rgb="FF660066"/>
      <rgbColor rgb="FFD99694"/>
      <rgbColor rgb="FF0070C0"/>
      <rgbColor rgb="FFDDDDDD"/>
      <rgbColor rgb="FF000080"/>
      <rgbColor rgb="FFFF00FF"/>
      <rgbColor rgb="FFFFDBB6"/>
      <rgbColor rgb="FFF2DBDB"/>
      <rgbColor rgb="FF800080"/>
      <rgbColor rgb="FF800000"/>
      <rgbColor rgb="FFFCD5B5"/>
      <rgbColor rgb="FF0000FF"/>
      <rgbColor rgb="FFD7E4BD"/>
      <rgbColor rgb="FFE6E0EC"/>
      <rgbColor rgb="FFCCFFCC"/>
      <rgbColor rgb="FFE8F2A1"/>
      <rgbColor rgb="FFAFD095"/>
      <rgbColor rgb="FFE6B9B8"/>
      <rgbColor rgb="FFCC99FF"/>
      <rgbColor rgb="FFFABF8F"/>
      <rgbColor rgb="FF4F81BD"/>
      <rgbColor rgb="FF9BBB59"/>
      <rgbColor rgb="FF92D050"/>
      <rgbColor rgb="FFFBD4B4"/>
      <rgbColor rgb="FFFF5429"/>
      <rgbColor rgb="FFE46C0A"/>
      <rgbColor rgb="FF376092"/>
      <rgbColor rgb="FFBF819E"/>
      <rgbColor rgb="FF003366"/>
      <rgbColor rgb="FF3FAF46"/>
      <rgbColor rgb="FF003300"/>
      <rgbColor rgb="FF333300"/>
      <rgbColor rgb="FFC9211E"/>
      <rgbColor rgb="FFFFCCCC"/>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423000</xdr:colOff>
      <xdr:row>457</xdr:row>
      <xdr:rowOff>109080</xdr:rowOff>
    </xdr:from>
    <xdr:to>
      <xdr:col>4</xdr:col>
      <xdr:colOff>423360</xdr:colOff>
      <xdr:row>457</xdr:row>
      <xdr:rowOff>109440</xdr:rowOff>
    </xdr:to>
    <xdr:sp macro="" textlink="">
      <xdr:nvSpPr>
        <xdr:cNvPr id="2" name="CustomShape 1" hidden="1"/>
        <xdr:cNvSpPr/>
      </xdr:nvSpPr>
      <xdr:spPr>
        <a:xfrm>
          <a:off x="6202080" y="166530240"/>
          <a:ext cx="360" cy="360"/>
        </a:xfrm>
        <a:custGeom>
          <a:avLst/>
          <a:gdLst/>
          <a:ahLst/>
          <a:cxnLst/>
          <a:rect l="l" t="t" r="r" b="b"/>
          <a:pathLst>
            <a:path w="1" h="1">
              <a:moveTo>
                <a:pt x="0" y="0"/>
              </a:moveTo>
              <a:lnTo>
                <a:pt x="0" y="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xdr:col>
      <xdr:colOff>4320</xdr:colOff>
      <xdr:row>0</xdr:row>
      <xdr:rowOff>28440</xdr:rowOff>
    </xdr:from>
    <xdr:to>
      <xdr:col>1</xdr:col>
      <xdr:colOff>683640</xdr:colOff>
      <xdr:row>3</xdr:row>
      <xdr:rowOff>141120</xdr:rowOff>
    </xdr:to>
    <xdr:pic>
      <xdr:nvPicPr>
        <xdr:cNvPr id="3" name="Picture 7" descr="ethn color"/>
        <xdr:cNvPicPr/>
      </xdr:nvPicPr>
      <xdr:blipFill>
        <a:blip xmlns:r="http://schemas.openxmlformats.org/officeDocument/2006/relationships" r:embed="rId1" cstate="print"/>
        <a:stretch/>
      </xdr:blipFill>
      <xdr:spPr>
        <a:xfrm>
          <a:off x="317160" y="28440"/>
          <a:ext cx="679320" cy="684000"/>
        </a:xfrm>
        <a:prstGeom prst="rect">
          <a:avLst/>
        </a:prstGeom>
        <a:ln w="9360">
          <a:noFill/>
        </a:ln>
      </xdr:spPr>
    </xdr:pic>
    <xdr:clientData/>
  </xdr:twoCellAnchor>
  <xdr:twoCellAnchor>
    <xdr:from>
      <xdr:col>4</xdr:col>
      <xdr:colOff>574920</xdr:colOff>
      <xdr:row>4</xdr:row>
      <xdr:rowOff>14760</xdr:rowOff>
    </xdr:from>
    <xdr:to>
      <xdr:col>6</xdr:col>
      <xdr:colOff>916920</xdr:colOff>
      <xdr:row>12</xdr:row>
      <xdr:rowOff>146880</xdr:rowOff>
    </xdr:to>
    <xdr:sp macro="" textlink="">
      <xdr:nvSpPr>
        <xdr:cNvPr id="4" name="CustomShape 1"/>
        <xdr:cNvSpPr/>
      </xdr:nvSpPr>
      <xdr:spPr>
        <a:xfrm>
          <a:off x="6354000" y="776520"/>
          <a:ext cx="2082960" cy="1656360"/>
        </a:xfrm>
        <a:prstGeom prst="rect">
          <a:avLst/>
        </a:prstGeom>
        <a:solidFill>
          <a:srgbClr val="FFFFFF"/>
        </a:solidFill>
        <a:ln w="1908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l-GR" sz="1200" b="1" i="1" u="sng" strike="noStrike" spc="-1">
              <a:solidFill>
                <a:srgbClr val="000000"/>
              </a:solidFill>
              <a:uFillTx/>
              <a:latin typeface="Times New Roman"/>
            </a:rPr>
            <a:t>Ημερομηνία Ελέγχου</a:t>
          </a:r>
          <a:r>
            <a:rPr lang="el-GR" sz="1200" b="0" strike="noStrike" spc="-1">
              <a:solidFill>
                <a:srgbClr val="000000"/>
              </a:solidFill>
              <a:latin typeface="Times New Roman"/>
            </a:rPr>
            <a:t>:</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1" i="1" u="sng" strike="noStrike" spc="-1">
              <a:solidFill>
                <a:srgbClr val="000000"/>
              </a:solidFill>
              <a:uFillTx/>
              <a:latin typeface="Times New Roman"/>
            </a:rPr>
            <a:t>Επιθεωρητής (ές) Κτηνίατροι:</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43"/>
  <sheetViews>
    <sheetView tabSelected="1" zoomScale="115" zoomScaleNormal="115" workbookViewId="0">
      <selection activeCell="B68" sqref="B68"/>
    </sheetView>
  </sheetViews>
  <sheetFormatPr defaultColWidth="8.85546875" defaultRowHeight="15.75" x14ac:dyDescent="0.25"/>
  <cols>
    <col min="1" max="1" width="4.42578125" style="1" customWidth="1"/>
    <col min="2" max="2" width="56.28515625" customWidth="1"/>
    <col min="3" max="3" width="11.85546875" customWidth="1"/>
    <col min="4" max="4" width="9.28515625" customWidth="1"/>
    <col min="5" max="5" width="11.85546875" customWidth="1"/>
    <col min="6" max="6" width="12.85546875" style="2" customWidth="1"/>
    <col min="7" max="7" width="13" style="3" customWidth="1"/>
  </cols>
  <sheetData>
    <row r="1" spans="2:7" x14ac:dyDescent="0.25">
      <c r="B1" s="4" t="s">
        <v>0</v>
      </c>
    </row>
    <row r="2" spans="2:7" x14ac:dyDescent="0.25">
      <c r="B2" s="4"/>
    </row>
    <row r="3" spans="2:7" x14ac:dyDescent="0.25">
      <c r="B3" s="4"/>
    </row>
    <row r="4" spans="2:7" x14ac:dyDescent="0.25">
      <c r="B4" s="5" t="s">
        <v>1</v>
      </c>
    </row>
    <row r="5" spans="2:7" x14ac:dyDescent="0.25">
      <c r="B5" s="5" t="s">
        <v>2</v>
      </c>
      <c r="E5" s="5" t="s">
        <v>3</v>
      </c>
    </row>
    <row r="6" spans="2:7" x14ac:dyDescent="0.25">
      <c r="B6" s="5" t="s">
        <v>4</v>
      </c>
    </row>
    <row r="7" spans="2:7" x14ac:dyDescent="0.25">
      <c r="B7" s="5" t="s">
        <v>5</v>
      </c>
    </row>
    <row r="8" spans="2:7" x14ac:dyDescent="0.25">
      <c r="B8" s="5" t="s">
        <v>6</v>
      </c>
    </row>
    <row r="9" spans="2:7" x14ac:dyDescent="0.25">
      <c r="B9" s="5" t="s">
        <v>7</v>
      </c>
      <c r="E9" s="5" t="s">
        <v>8</v>
      </c>
    </row>
    <row r="10" spans="2:7" x14ac:dyDescent="0.25">
      <c r="B10" s="5" t="s">
        <v>9</v>
      </c>
    </row>
    <row r="11" spans="2:7" x14ac:dyDescent="0.25">
      <c r="B11" s="6"/>
    </row>
    <row r="12" spans="2:7" x14ac:dyDescent="0.25">
      <c r="B12" s="7"/>
    </row>
    <row r="13" spans="2:7" x14ac:dyDescent="0.25">
      <c r="B13" s="7"/>
    </row>
    <row r="14" spans="2:7" x14ac:dyDescent="0.25">
      <c r="B14" s="7"/>
    </row>
    <row r="15" spans="2:7" x14ac:dyDescent="0.25">
      <c r="B15" s="7"/>
    </row>
    <row r="16" spans="2:7" x14ac:dyDescent="0.25">
      <c r="B16" s="236" t="s">
        <v>10</v>
      </c>
      <c r="C16" s="236"/>
      <c r="D16" s="236"/>
      <c r="E16" s="236"/>
      <c r="F16" s="236"/>
      <c r="G16" s="236"/>
    </row>
    <row r="17" spans="2:7" x14ac:dyDescent="0.25">
      <c r="B17" s="6"/>
    </row>
    <row r="18" spans="2:7" x14ac:dyDescent="0.25">
      <c r="B18" s="6"/>
    </row>
    <row r="19" spans="2:7" ht="47.25" customHeight="1" x14ac:dyDescent="0.25">
      <c r="B19" s="233" t="s">
        <v>11</v>
      </c>
      <c r="C19" s="234"/>
      <c r="D19" s="234"/>
      <c r="E19" s="234"/>
      <c r="F19" s="234"/>
      <c r="G19" s="234"/>
    </row>
    <row r="20" spans="2:7" ht="15" x14ac:dyDescent="0.25">
      <c r="B20" s="233"/>
      <c r="C20" s="234"/>
      <c r="D20" s="234"/>
      <c r="E20" s="234"/>
      <c r="F20" s="234"/>
      <c r="G20" s="234"/>
    </row>
    <row r="21" spans="2:7" ht="78.75" customHeight="1" x14ac:dyDescent="0.25">
      <c r="B21" s="233" t="s">
        <v>12</v>
      </c>
      <c r="C21" s="234"/>
      <c r="D21" s="234"/>
      <c r="E21" s="234"/>
      <c r="F21" s="234"/>
      <c r="G21" s="234"/>
    </row>
    <row r="22" spans="2:7" ht="15" x14ac:dyDescent="0.25">
      <c r="B22" s="233"/>
      <c r="C22" s="234"/>
      <c r="D22" s="234"/>
      <c r="E22" s="234"/>
      <c r="F22" s="234"/>
      <c r="G22" s="234"/>
    </row>
    <row r="23" spans="2:7" ht="15.75" customHeight="1" x14ac:dyDescent="0.25">
      <c r="B23" s="233" t="s">
        <v>13</v>
      </c>
      <c r="C23" s="234"/>
      <c r="D23" s="234"/>
      <c r="E23" s="234"/>
      <c r="F23" s="234"/>
      <c r="G23" s="234"/>
    </row>
    <row r="24" spans="2:7" ht="15" x14ac:dyDescent="0.25">
      <c r="B24" s="233"/>
      <c r="C24" s="234"/>
      <c r="D24" s="234"/>
      <c r="E24" s="234"/>
      <c r="F24" s="234"/>
      <c r="G24" s="234"/>
    </row>
    <row r="25" spans="2:7" ht="15" x14ac:dyDescent="0.25">
      <c r="B25" s="233"/>
      <c r="C25" s="234"/>
      <c r="D25" s="234"/>
      <c r="E25" s="234"/>
      <c r="F25" s="234"/>
      <c r="G25" s="234"/>
    </row>
    <row r="26" spans="2:7" x14ac:dyDescent="0.25">
      <c r="B26" s="8" t="s">
        <v>14</v>
      </c>
      <c r="C26" s="234"/>
      <c r="D26" s="234"/>
      <c r="E26" s="234"/>
      <c r="F26" s="234"/>
      <c r="G26" s="234"/>
    </row>
    <row r="27" spans="2:7" x14ac:dyDescent="0.25">
      <c r="B27" s="9"/>
      <c r="C27" s="234"/>
      <c r="D27" s="234"/>
      <c r="E27" s="234"/>
      <c r="F27" s="234"/>
      <c r="G27" s="234"/>
    </row>
    <row r="28" spans="2:7" x14ac:dyDescent="0.25">
      <c r="B28" s="10" t="s">
        <v>15</v>
      </c>
      <c r="C28" s="234"/>
      <c r="D28" s="234"/>
      <c r="E28" s="234"/>
      <c r="F28" s="234"/>
      <c r="G28" s="234"/>
    </row>
    <row r="29" spans="2:7" ht="47.25" customHeight="1" x14ac:dyDescent="0.25">
      <c r="B29" s="235" t="s">
        <v>16</v>
      </c>
      <c r="C29" s="234"/>
      <c r="D29" s="234"/>
      <c r="E29" s="234"/>
      <c r="F29" s="234"/>
      <c r="G29" s="234"/>
    </row>
    <row r="30" spans="2:7" ht="15" x14ac:dyDescent="0.25">
      <c r="B30" s="235"/>
      <c r="C30" s="234"/>
      <c r="D30" s="234"/>
      <c r="E30" s="234"/>
      <c r="F30" s="234"/>
      <c r="G30" s="234"/>
    </row>
    <row r="31" spans="2:7" x14ac:dyDescent="0.25">
      <c r="B31" s="11"/>
    </row>
    <row r="32" spans="2:7" x14ac:dyDescent="0.25">
      <c r="B32" s="6"/>
    </row>
    <row r="33" spans="2:7" x14ac:dyDescent="0.25">
      <c r="B33" s="12" t="s">
        <v>17</v>
      </c>
    </row>
    <row r="34" spans="2:7" x14ac:dyDescent="0.25">
      <c r="B34" s="13"/>
    </row>
    <row r="35" spans="2:7" x14ac:dyDescent="0.25">
      <c r="B35" s="14" t="s">
        <v>18</v>
      </c>
    </row>
    <row r="36" spans="2:7" ht="26.65" customHeight="1" x14ac:dyDescent="0.4">
      <c r="B36" s="6" t="s">
        <v>19</v>
      </c>
    </row>
    <row r="37" spans="2:7" x14ac:dyDescent="0.25">
      <c r="B37" s="6"/>
    </row>
    <row r="38" spans="2:7" ht="26.65" customHeight="1" x14ac:dyDescent="0.4">
      <c r="B38" s="6" t="s">
        <v>20</v>
      </c>
    </row>
    <row r="39" spans="2:7" x14ac:dyDescent="0.25">
      <c r="B39" s="6"/>
    </row>
    <row r="40" spans="2:7" x14ac:dyDescent="0.25">
      <c r="B40" s="15" t="s">
        <v>21</v>
      </c>
    </row>
    <row r="42" spans="2:7" ht="15" customHeight="1" x14ac:dyDescent="0.25">
      <c r="B42" s="16" t="s">
        <v>22</v>
      </c>
      <c r="C42" s="231" t="s">
        <v>23</v>
      </c>
      <c r="D42" s="231" t="s">
        <v>24</v>
      </c>
      <c r="E42" s="231" t="s">
        <v>25</v>
      </c>
      <c r="F42" s="231" t="s">
        <v>26</v>
      </c>
      <c r="G42" s="232" t="s">
        <v>27</v>
      </c>
    </row>
    <row r="43" spans="2:7" ht="15" customHeight="1" x14ac:dyDescent="0.25">
      <c r="B43" s="17" t="s">
        <v>28</v>
      </c>
      <c r="C43" s="231"/>
      <c r="D43" s="231"/>
      <c r="E43" s="231"/>
      <c r="F43" s="231"/>
      <c r="G43" s="232"/>
    </row>
    <row r="44" spans="2:7" ht="15" x14ac:dyDescent="0.25">
      <c r="B44" s="17" t="s">
        <v>29</v>
      </c>
      <c r="C44" s="231"/>
      <c r="D44" s="231"/>
      <c r="E44" s="231"/>
      <c r="F44" s="231"/>
      <c r="G44" s="232"/>
    </row>
    <row r="45" spans="2:7" ht="24.75" x14ac:dyDescent="0.25">
      <c r="B45" s="17" t="s">
        <v>30</v>
      </c>
      <c r="C45" s="231"/>
      <c r="D45" s="231"/>
      <c r="E45" s="231"/>
      <c r="F45" s="231"/>
      <c r="G45" s="232"/>
    </row>
    <row r="46" spans="2:7" ht="15" x14ac:dyDescent="0.25">
      <c r="B46" s="18"/>
      <c r="C46" s="231"/>
      <c r="D46" s="231"/>
      <c r="E46" s="231"/>
      <c r="F46" s="231"/>
      <c r="G46" s="232"/>
    </row>
    <row r="47" spans="2:7" ht="18.75" x14ac:dyDescent="0.3">
      <c r="B47" s="19"/>
    </row>
    <row r="48" spans="2:7" ht="15.75" customHeight="1" x14ac:dyDescent="0.25">
      <c r="B48" s="20" t="s">
        <v>31</v>
      </c>
      <c r="C48" s="21"/>
      <c r="D48" s="21"/>
      <c r="E48" s="21"/>
      <c r="F48" s="22"/>
      <c r="G48" s="23"/>
    </row>
    <row r="49" spans="1:7" ht="31.5" customHeight="1" x14ac:dyDescent="0.25">
      <c r="B49" s="24" t="s">
        <v>32</v>
      </c>
      <c r="C49" s="25"/>
      <c r="D49" s="25"/>
      <c r="E49" s="25"/>
      <c r="F49" s="26"/>
      <c r="G49" s="27"/>
    </row>
    <row r="50" spans="1:7" x14ac:dyDescent="0.25">
      <c r="B50" s="28" t="s">
        <v>33</v>
      </c>
      <c r="C50" s="29"/>
      <c r="D50" s="29"/>
      <c r="E50" s="29"/>
      <c r="F50" s="30"/>
      <c r="G50" s="31"/>
    </row>
    <row r="51" spans="1:7" x14ac:dyDescent="0.25">
      <c r="A51" s="1">
        <v>1</v>
      </c>
      <c r="B51" s="32" t="s">
        <v>34</v>
      </c>
      <c r="C51" s="33">
        <v>0</v>
      </c>
      <c r="D51" s="33">
        <v>3</v>
      </c>
      <c r="E51" s="33">
        <v>6</v>
      </c>
      <c r="F51" s="34"/>
      <c r="G51" s="35"/>
    </row>
    <row r="52" spans="1:7" ht="31.5" x14ac:dyDescent="0.25">
      <c r="A52" s="1">
        <v>2</v>
      </c>
      <c r="B52" s="36" t="s">
        <v>35</v>
      </c>
      <c r="C52" s="37">
        <v>0</v>
      </c>
      <c r="D52" s="37">
        <v>3</v>
      </c>
      <c r="E52" s="33">
        <v>6</v>
      </c>
      <c r="F52" s="34"/>
      <c r="G52" s="35"/>
    </row>
    <row r="53" spans="1:7" ht="30.4" customHeight="1" x14ac:dyDescent="0.25">
      <c r="A53" s="1">
        <v>3</v>
      </c>
      <c r="B53" s="36" t="s">
        <v>36</v>
      </c>
      <c r="C53" s="37">
        <v>0</v>
      </c>
      <c r="D53" s="37">
        <v>3</v>
      </c>
      <c r="E53" s="33">
        <v>6</v>
      </c>
      <c r="F53" s="34"/>
      <c r="G53" s="35"/>
    </row>
    <row r="54" spans="1:7" ht="20.100000000000001" customHeight="1" x14ac:dyDescent="0.25">
      <c r="A54" s="1">
        <v>4</v>
      </c>
      <c r="B54" s="36" t="s">
        <v>37</v>
      </c>
      <c r="C54" s="38">
        <v>0</v>
      </c>
      <c r="D54" s="38">
        <v>3</v>
      </c>
      <c r="E54" s="33">
        <v>6</v>
      </c>
      <c r="F54" s="34"/>
      <c r="G54" s="35"/>
    </row>
    <row r="55" spans="1:7" ht="50.25" customHeight="1" x14ac:dyDescent="0.25">
      <c r="A55" s="1">
        <v>5</v>
      </c>
      <c r="B55" s="36" t="s">
        <v>38</v>
      </c>
      <c r="C55" s="37">
        <v>0</v>
      </c>
      <c r="D55" s="37">
        <v>3</v>
      </c>
      <c r="E55" s="33">
        <v>6</v>
      </c>
      <c r="F55" s="34"/>
      <c r="G55" s="35"/>
    </row>
    <row r="56" spans="1:7" ht="46.7" customHeight="1" x14ac:dyDescent="0.25">
      <c r="A56" s="1">
        <v>6</v>
      </c>
      <c r="B56" s="36" t="s">
        <v>39</v>
      </c>
      <c r="C56" s="37">
        <v>0</v>
      </c>
      <c r="D56" s="37">
        <v>3</v>
      </c>
      <c r="E56" s="33">
        <v>6</v>
      </c>
      <c r="F56" s="34"/>
      <c r="G56" s="35"/>
    </row>
    <row r="57" spans="1:7" ht="31.5" x14ac:dyDescent="0.25">
      <c r="A57" s="1">
        <v>7</v>
      </c>
      <c r="B57" s="36" t="s">
        <v>40</v>
      </c>
      <c r="C57" s="38">
        <v>0</v>
      </c>
      <c r="D57" s="38">
        <v>3</v>
      </c>
      <c r="E57" s="33">
        <v>6</v>
      </c>
      <c r="F57" s="34"/>
      <c r="G57" s="35"/>
    </row>
    <row r="58" spans="1:7" ht="31.5" x14ac:dyDescent="0.25">
      <c r="A58" s="1">
        <v>8</v>
      </c>
      <c r="B58" s="32" t="s">
        <v>41</v>
      </c>
      <c r="C58" s="38">
        <v>0</v>
      </c>
      <c r="D58" s="39">
        <v>3</v>
      </c>
      <c r="E58" s="33">
        <v>6</v>
      </c>
      <c r="F58" s="34"/>
      <c r="G58" s="35"/>
    </row>
    <row r="59" spans="1:7" s="194" customFormat="1" x14ac:dyDescent="0.25">
      <c r="A59" s="1">
        <v>9</v>
      </c>
      <c r="B59" s="190" t="s">
        <v>311</v>
      </c>
      <c r="C59" s="191">
        <v>0</v>
      </c>
      <c r="D59" s="191">
        <v>18</v>
      </c>
      <c r="E59" s="191">
        <v>36</v>
      </c>
      <c r="F59" s="192"/>
      <c r="G59" s="193"/>
    </row>
    <row r="60" spans="1:7" s="194" customFormat="1" ht="33.75" customHeight="1" x14ac:dyDescent="0.25">
      <c r="A60" s="1">
        <v>10</v>
      </c>
      <c r="B60" s="195" t="s">
        <v>42</v>
      </c>
      <c r="C60" s="191">
        <v>0</v>
      </c>
      <c r="D60" s="191">
        <v>18</v>
      </c>
      <c r="E60" s="191">
        <v>36</v>
      </c>
      <c r="F60" s="192"/>
      <c r="G60" s="193"/>
    </row>
    <row r="61" spans="1:7" x14ac:dyDescent="0.25">
      <c r="B61" s="24" t="s">
        <v>43</v>
      </c>
      <c r="C61" s="25"/>
      <c r="D61" s="25"/>
      <c r="E61" s="25"/>
      <c r="F61" s="26"/>
      <c r="G61" s="27"/>
    </row>
    <row r="62" spans="1:7" ht="31.5" x14ac:dyDescent="0.25">
      <c r="A62" s="1">
        <v>11</v>
      </c>
      <c r="B62" s="40" t="s">
        <v>44</v>
      </c>
      <c r="C62" s="41">
        <v>0</v>
      </c>
      <c r="D62" s="41">
        <v>18</v>
      </c>
      <c r="E62" s="41">
        <v>36</v>
      </c>
      <c r="F62" s="42"/>
      <c r="G62" s="43"/>
    </row>
    <row r="63" spans="1:7" ht="24" customHeight="1" x14ac:dyDescent="0.25">
      <c r="A63" s="1">
        <v>12</v>
      </c>
      <c r="B63" s="36" t="s">
        <v>45</v>
      </c>
      <c r="C63" s="38">
        <v>0</v>
      </c>
      <c r="D63" s="38">
        <v>3</v>
      </c>
      <c r="E63" s="33">
        <v>6</v>
      </c>
      <c r="F63" s="34" t="s">
        <v>46</v>
      </c>
      <c r="G63" s="35"/>
    </row>
    <row r="64" spans="1:7" x14ac:dyDescent="0.25">
      <c r="B64" s="44" t="s">
        <v>47</v>
      </c>
      <c r="C64" s="45"/>
      <c r="D64" s="45"/>
      <c r="E64" s="45"/>
      <c r="F64" s="30"/>
      <c r="G64" s="31"/>
    </row>
    <row r="65" spans="1:10" ht="33" customHeight="1" x14ac:dyDescent="0.25">
      <c r="A65" s="1">
        <v>13</v>
      </c>
      <c r="B65" s="32" t="s">
        <v>48</v>
      </c>
      <c r="C65" s="33">
        <v>0</v>
      </c>
      <c r="D65" s="33">
        <v>3</v>
      </c>
      <c r="E65" s="33">
        <v>6</v>
      </c>
      <c r="F65" s="34"/>
      <c r="G65" s="35"/>
    </row>
    <row r="66" spans="1:10" ht="32.25" customHeight="1" x14ac:dyDescent="0.25">
      <c r="A66" s="1">
        <v>14</v>
      </c>
      <c r="B66" s="32" t="s">
        <v>49</v>
      </c>
      <c r="C66" s="33">
        <v>0</v>
      </c>
      <c r="D66" s="33">
        <v>3</v>
      </c>
      <c r="E66" s="33">
        <v>6</v>
      </c>
      <c r="F66" s="34"/>
      <c r="G66" s="35"/>
    </row>
    <row r="67" spans="1:10" ht="46.5" customHeight="1" x14ac:dyDescent="0.25">
      <c r="A67" s="1">
        <v>15</v>
      </c>
      <c r="B67" s="36" t="s">
        <v>50</v>
      </c>
      <c r="C67" s="38">
        <v>0</v>
      </c>
      <c r="D67" s="38">
        <v>3</v>
      </c>
      <c r="E67" s="33">
        <v>6</v>
      </c>
      <c r="F67" s="34"/>
      <c r="G67" s="35"/>
    </row>
    <row r="68" spans="1:10" ht="77.25" customHeight="1" x14ac:dyDescent="0.25">
      <c r="A68" s="1">
        <v>16</v>
      </c>
      <c r="B68" s="36" t="s">
        <v>320</v>
      </c>
      <c r="C68" s="38">
        <v>0</v>
      </c>
      <c r="D68" s="38">
        <v>3</v>
      </c>
      <c r="E68" s="33">
        <v>6</v>
      </c>
      <c r="F68" s="34"/>
      <c r="G68" s="35"/>
    </row>
    <row r="69" spans="1:10" ht="31.5" x14ac:dyDescent="0.25">
      <c r="A69" s="1">
        <v>17</v>
      </c>
      <c r="B69" s="32" t="s">
        <v>51</v>
      </c>
      <c r="C69" s="33">
        <v>0</v>
      </c>
      <c r="D69" s="33">
        <v>3</v>
      </c>
      <c r="E69" s="33">
        <v>6</v>
      </c>
      <c r="F69" s="34" t="s">
        <v>46</v>
      </c>
      <c r="G69" s="35"/>
    </row>
    <row r="70" spans="1:10" x14ac:dyDescent="0.25">
      <c r="B70" s="46"/>
      <c r="C70" s="47"/>
      <c r="D70" s="47"/>
      <c r="E70" s="48">
        <f>SUM(E51:E69)</f>
        <v>192</v>
      </c>
      <c r="F70" s="49"/>
      <c r="G70" s="50">
        <f>SUM(G51:G69)</f>
        <v>0</v>
      </c>
    </row>
    <row r="71" spans="1:10" x14ac:dyDescent="0.25">
      <c r="B71" s="51" t="s">
        <v>52</v>
      </c>
      <c r="C71" s="52">
        <f>29.99% *E70</f>
        <v>57.580799999999996</v>
      </c>
      <c r="D71" s="52">
        <f>59.99%*E70</f>
        <v>115.1808</v>
      </c>
      <c r="E71" s="53" t="str">
        <f>IF(G70&lt;C71,"ΥΨ./ΣΥΜ.","-")</f>
        <v>ΥΨ./ΣΥΜ.</v>
      </c>
      <c r="F71" s="54" t="str">
        <f>IF(AND(G70&gt;C71,G70&lt;D71),"ΜΕΣ./ΣΥΜ.","-")</f>
        <v>-</v>
      </c>
      <c r="G71" s="55" t="str">
        <f>IF(G70&gt;D71,"ΧΑΜ./ΣΥΜ","-")</f>
        <v>-</v>
      </c>
    </row>
    <row r="72" spans="1:10" ht="75" customHeight="1" x14ac:dyDescent="0.25">
      <c r="B72" s="229" t="s">
        <v>53</v>
      </c>
      <c r="C72" s="229"/>
      <c r="D72" s="229"/>
      <c r="E72" s="229"/>
      <c r="F72" s="229"/>
      <c r="G72" s="229"/>
    </row>
    <row r="73" spans="1:10" ht="15.75" customHeight="1" x14ac:dyDescent="0.25">
      <c r="B73" s="20" t="s">
        <v>54</v>
      </c>
      <c r="C73" s="21"/>
      <c r="D73" s="21"/>
      <c r="E73" s="21"/>
      <c r="F73" s="22"/>
      <c r="G73" s="23"/>
    </row>
    <row r="74" spans="1:10" ht="47.25" customHeight="1" x14ac:dyDescent="0.25">
      <c r="B74" s="24" t="s">
        <v>55</v>
      </c>
      <c r="C74" s="25"/>
      <c r="D74" s="25"/>
      <c r="E74" s="25"/>
      <c r="F74" s="26"/>
      <c r="G74" s="27"/>
    </row>
    <row r="75" spans="1:10" ht="31.7" customHeight="1" x14ac:dyDescent="0.25">
      <c r="A75" s="1">
        <v>18</v>
      </c>
      <c r="B75" s="32" t="s">
        <v>56</v>
      </c>
      <c r="C75" s="33">
        <v>0</v>
      </c>
      <c r="D75" s="33">
        <v>3</v>
      </c>
      <c r="E75" s="33">
        <v>6</v>
      </c>
      <c r="F75" s="34"/>
      <c r="G75" s="35"/>
    </row>
    <row r="76" spans="1:10" ht="45.4" customHeight="1" x14ac:dyDescent="0.25">
      <c r="A76" s="1">
        <v>19</v>
      </c>
      <c r="B76" s="32" t="s">
        <v>57</v>
      </c>
      <c r="C76" s="33">
        <v>0</v>
      </c>
      <c r="D76" s="33">
        <v>3</v>
      </c>
      <c r="E76" s="33">
        <v>6</v>
      </c>
      <c r="F76" s="34"/>
      <c r="G76" s="35"/>
      <c r="H76" t="s">
        <v>58</v>
      </c>
      <c r="I76" t="s">
        <v>58</v>
      </c>
      <c r="J76" t="s">
        <v>58</v>
      </c>
    </row>
    <row r="77" spans="1:10" ht="19.5" customHeight="1" x14ac:dyDescent="0.25">
      <c r="A77" s="1">
        <v>20</v>
      </c>
      <c r="B77" s="32" t="s">
        <v>59</v>
      </c>
      <c r="C77" s="33">
        <v>0</v>
      </c>
      <c r="D77" s="33">
        <v>3</v>
      </c>
      <c r="E77" s="33">
        <v>6</v>
      </c>
      <c r="F77" s="34"/>
      <c r="G77" s="35"/>
    </row>
    <row r="78" spans="1:10" ht="33.75" customHeight="1" x14ac:dyDescent="0.25">
      <c r="A78" s="1">
        <v>21</v>
      </c>
      <c r="B78" s="32" t="s">
        <v>60</v>
      </c>
      <c r="C78" s="33">
        <v>0</v>
      </c>
      <c r="D78" s="33">
        <v>3</v>
      </c>
      <c r="E78" s="33">
        <v>6</v>
      </c>
      <c r="F78" s="34"/>
      <c r="G78" s="35"/>
    </row>
    <row r="79" spans="1:10" ht="47.25" x14ac:dyDescent="0.25">
      <c r="A79" s="1">
        <v>22</v>
      </c>
      <c r="B79" s="36" t="s">
        <v>61</v>
      </c>
      <c r="C79" s="38">
        <v>0</v>
      </c>
      <c r="D79" s="38">
        <v>3</v>
      </c>
      <c r="E79" s="33">
        <v>6</v>
      </c>
      <c r="F79" s="34"/>
      <c r="G79" s="35"/>
    </row>
    <row r="80" spans="1:10" ht="31.5" x14ac:dyDescent="0.25">
      <c r="A80" s="1">
        <v>23</v>
      </c>
      <c r="B80" s="36" t="s">
        <v>62</v>
      </c>
      <c r="C80" s="38">
        <v>0</v>
      </c>
      <c r="D80" s="38">
        <v>3</v>
      </c>
      <c r="E80" s="33">
        <v>6</v>
      </c>
      <c r="F80" s="34"/>
      <c r="G80" s="35"/>
    </row>
    <row r="81" spans="1:7" ht="31.5" x14ac:dyDescent="0.25">
      <c r="A81" s="1">
        <v>24</v>
      </c>
      <c r="B81" s="32" t="s">
        <v>63</v>
      </c>
      <c r="C81" s="33">
        <v>0</v>
      </c>
      <c r="D81" s="33">
        <v>3</v>
      </c>
      <c r="E81" s="33">
        <v>6</v>
      </c>
      <c r="F81" s="34"/>
      <c r="G81" s="35"/>
    </row>
    <row r="82" spans="1:7" ht="79.150000000000006" customHeight="1" x14ac:dyDescent="0.25">
      <c r="A82" s="1">
        <v>25</v>
      </c>
      <c r="B82" s="32" t="s">
        <v>64</v>
      </c>
      <c r="C82" s="33">
        <v>0</v>
      </c>
      <c r="D82" s="33">
        <v>3</v>
      </c>
      <c r="E82" s="90">
        <f>IF(G82="NA",0,6)</f>
        <v>6</v>
      </c>
      <c r="F82" s="34" t="s">
        <v>46</v>
      </c>
      <c r="G82" s="35"/>
    </row>
    <row r="83" spans="1:7" ht="31.5" x14ac:dyDescent="0.25">
      <c r="A83" s="1">
        <v>26</v>
      </c>
      <c r="B83" s="56" t="s">
        <v>65</v>
      </c>
      <c r="C83" s="33">
        <v>0</v>
      </c>
      <c r="D83" s="33">
        <v>3</v>
      </c>
      <c r="E83" s="33">
        <v>6</v>
      </c>
      <c r="F83" s="34"/>
      <c r="G83" s="35"/>
    </row>
    <row r="84" spans="1:7" ht="25.9" customHeight="1" x14ac:dyDescent="0.25">
      <c r="A84" s="1">
        <v>27</v>
      </c>
      <c r="B84" s="36" t="s">
        <v>66</v>
      </c>
      <c r="C84" s="38">
        <v>0</v>
      </c>
      <c r="D84" s="38">
        <v>9</v>
      </c>
      <c r="E84" s="33">
        <v>18</v>
      </c>
      <c r="F84" s="34"/>
      <c r="G84" s="35"/>
    </row>
    <row r="85" spans="1:7" ht="31.5" x14ac:dyDescent="0.25">
      <c r="A85" s="1">
        <v>28</v>
      </c>
      <c r="B85" s="201" t="s">
        <v>67</v>
      </c>
      <c r="C85" s="38">
        <v>0</v>
      </c>
      <c r="D85" s="38">
        <v>36</v>
      </c>
      <c r="E85" s="33">
        <v>72</v>
      </c>
      <c r="F85" s="34"/>
      <c r="G85" s="193"/>
    </row>
    <row r="86" spans="1:7" x14ac:dyDescent="0.25">
      <c r="A86" s="1">
        <v>29</v>
      </c>
      <c r="B86" s="32" t="s">
        <v>68</v>
      </c>
      <c r="C86" s="33">
        <v>0</v>
      </c>
      <c r="D86" s="33">
        <v>3</v>
      </c>
      <c r="E86" s="33">
        <v>6</v>
      </c>
      <c r="F86" s="34"/>
      <c r="G86" s="35"/>
    </row>
    <row r="87" spans="1:7" x14ac:dyDescent="0.25">
      <c r="A87" s="1">
        <v>30</v>
      </c>
      <c r="B87" s="32" t="s">
        <v>69</v>
      </c>
      <c r="C87" s="33">
        <v>0</v>
      </c>
      <c r="D87" s="33">
        <v>3</v>
      </c>
      <c r="E87" s="33">
        <v>6</v>
      </c>
      <c r="F87" s="34"/>
      <c r="G87" s="35"/>
    </row>
    <row r="88" spans="1:7" ht="31.5" x14ac:dyDescent="0.25">
      <c r="A88" s="1">
        <v>31</v>
      </c>
      <c r="B88" s="202" t="s">
        <v>70</v>
      </c>
      <c r="C88" s="38">
        <v>0</v>
      </c>
      <c r="D88" s="38">
        <v>9</v>
      </c>
      <c r="E88" s="33">
        <v>18</v>
      </c>
      <c r="F88" s="34"/>
      <c r="G88" s="193"/>
    </row>
    <row r="89" spans="1:7" s="194" customFormat="1" ht="51.75" customHeight="1" x14ac:dyDescent="0.25">
      <c r="A89" s="189">
        <v>32</v>
      </c>
      <c r="B89" s="196" t="s">
        <v>71</v>
      </c>
      <c r="C89" s="197">
        <v>0</v>
      </c>
      <c r="D89" s="197">
        <v>9</v>
      </c>
      <c r="E89" s="191">
        <v>18</v>
      </c>
      <c r="F89" s="192"/>
      <c r="G89" s="193"/>
    </row>
    <row r="90" spans="1:7" s="194" customFormat="1" ht="32.25" thickBot="1" x14ac:dyDescent="0.3">
      <c r="A90" s="189">
        <v>33</v>
      </c>
      <c r="B90" s="198" t="s">
        <v>305</v>
      </c>
      <c r="C90" s="197">
        <v>0</v>
      </c>
      <c r="D90" s="197">
        <v>18</v>
      </c>
      <c r="E90" s="191">
        <v>36</v>
      </c>
      <c r="F90" s="192"/>
      <c r="G90" s="193"/>
    </row>
    <row r="91" spans="1:7" s="194" customFormat="1" ht="16.5" thickBot="1" x14ac:dyDescent="0.3">
      <c r="A91" s="189">
        <v>34</v>
      </c>
      <c r="B91" s="190" t="s">
        <v>127</v>
      </c>
      <c r="C91" s="90">
        <v>0</v>
      </c>
      <c r="D91" s="90">
        <v>3</v>
      </c>
      <c r="E91" s="90">
        <v>6</v>
      </c>
      <c r="F91" s="34"/>
      <c r="G91" s="35"/>
    </row>
    <row r="92" spans="1:7" ht="32.25" thickBot="1" x14ac:dyDescent="0.3">
      <c r="A92" s="1">
        <v>34</v>
      </c>
      <c r="B92" s="32" t="s">
        <v>72</v>
      </c>
      <c r="C92" s="33">
        <v>0</v>
      </c>
      <c r="D92" s="33">
        <v>3</v>
      </c>
      <c r="E92" s="33">
        <v>6</v>
      </c>
      <c r="F92" s="34"/>
      <c r="G92" s="35"/>
    </row>
    <row r="93" spans="1:7" x14ac:dyDescent="0.25">
      <c r="B93" s="57"/>
      <c r="C93" s="58"/>
      <c r="D93" s="58"/>
      <c r="E93" s="58">
        <f>SUM(E75:E92)</f>
        <v>240</v>
      </c>
      <c r="F93" s="59"/>
      <c r="G93" s="50">
        <f>SUM(G75:G92)</f>
        <v>0</v>
      </c>
    </row>
    <row r="94" spans="1:7" x14ac:dyDescent="0.25">
      <c r="B94" s="24" t="s">
        <v>73</v>
      </c>
      <c r="C94" s="25"/>
      <c r="D94" s="25"/>
      <c r="E94" s="25"/>
      <c r="F94" s="26"/>
      <c r="G94" s="60"/>
    </row>
    <row r="95" spans="1:7" ht="16.5" thickBot="1" x14ac:dyDescent="0.3">
      <c r="B95" s="61" t="s">
        <v>74</v>
      </c>
      <c r="C95" s="62"/>
      <c r="D95" s="62"/>
      <c r="E95" s="62"/>
      <c r="F95" s="63"/>
      <c r="G95" s="64"/>
    </row>
    <row r="96" spans="1:7" ht="16.5" thickBot="1" x14ac:dyDescent="0.3">
      <c r="A96" s="1">
        <v>35</v>
      </c>
      <c r="B96" s="36" t="s">
        <v>75</v>
      </c>
      <c r="C96" s="38">
        <v>0</v>
      </c>
      <c r="D96" s="38">
        <v>3</v>
      </c>
      <c r="E96" s="38">
        <v>6</v>
      </c>
      <c r="F96" s="65"/>
      <c r="G96" s="35"/>
    </row>
    <row r="97" spans="1:64" ht="64.5" customHeight="1" thickBot="1" x14ac:dyDescent="0.3">
      <c r="A97" s="1">
        <v>36</v>
      </c>
      <c r="B97" s="204" t="s">
        <v>76</v>
      </c>
      <c r="C97" s="38">
        <v>0</v>
      </c>
      <c r="D97" s="38">
        <v>9</v>
      </c>
      <c r="E97" s="38">
        <v>18</v>
      </c>
      <c r="F97" s="65"/>
      <c r="G97" s="35"/>
    </row>
    <row r="98" spans="1:64" ht="111.75" customHeight="1" thickBot="1" x14ac:dyDescent="0.3">
      <c r="A98" s="1">
        <v>37</v>
      </c>
      <c r="B98" s="204" t="s">
        <v>77</v>
      </c>
      <c r="C98" s="66">
        <v>0</v>
      </c>
      <c r="D98" s="66">
        <v>36</v>
      </c>
      <c r="E98" s="66">
        <f>IF(G98="NA",0,72)</f>
        <v>72</v>
      </c>
      <c r="F98" s="42" t="s">
        <v>46</v>
      </c>
      <c r="G98" s="35"/>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row>
    <row r="99" spans="1:64" ht="48.6" customHeight="1" x14ac:dyDescent="0.25">
      <c r="A99" s="1">
        <v>38</v>
      </c>
      <c r="B99" s="204" t="s">
        <v>79</v>
      </c>
      <c r="C99" s="66">
        <v>0</v>
      </c>
      <c r="D99" s="66">
        <v>36</v>
      </c>
      <c r="E99" s="66">
        <f>IF(G99="NA",0,72)</f>
        <v>72</v>
      </c>
      <c r="F99" s="42" t="s">
        <v>46</v>
      </c>
      <c r="G99" s="68"/>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row>
    <row r="100" spans="1:64" ht="211.5" customHeight="1" x14ac:dyDescent="0.25">
      <c r="A100" s="1">
        <v>39</v>
      </c>
      <c r="B100" s="205" t="s">
        <v>313</v>
      </c>
      <c r="C100" s="66">
        <v>0</v>
      </c>
      <c r="D100" s="66">
        <v>36</v>
      </c>
      <c r="E100" s="66">
        <f>IF(G100="NA",0,72)</f>
        <v>72</v>
      </c>
      <c r="F100" s="42" t="s">
        <v>46</v>
      </c>
      <c r="G100" s="35"/>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c r="BL100" s="67"/>
    </row>
    <row r="101" spans="1:64" ht="96" customHeight="1" x14ac:dyDescent="0.25">
      <c r="A101" s="1">
        <v>40</v>
      </c>
      <c r="B101" s="204" t="s">
        <v>80</v>
      </c>
      <c r="C101" s="66">
        <v>0</v>
      </c>
      <c r="D101" s="66">
        <v>36</v>
      </c>
      <c r="E101" s="66">
        <v>72</v>
      </c>
      <c r="F101" s="42"/>
      <c r="G101" s="35"/>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row>
    <row r="102" spans="1:64" ht="60.75" customHeight="1" x14ac:dyDescent="0.25">
      <c r="A102" s="1">
        <v>41</v>
      </c>
      <c r="B102" s="206" t="s">
        <v>81</v>
      </c>
      <c r="C102" s="66">
        <v>0</v>
      </c>
      <c r="D102" s="66">
        <v>18</v>
      </c>
      <c r="E102" s="66">
        <v>36</v>
      </c>
      <c r="F102" s="42"/>
      <c r="G102" s="35"/>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c r="BL102" s="67"/>
    </row>
    <row r="103" spans="1:64" ht="57.75" customHeight="1" x14ac:dyDescent="0.25">
      <c r="A103" s="1">
        <v>42</v>
      </c>
      <c r="B103" s="207" t="s">
        <v>82</v>
      </c>
      <c r="C103" s="66">
        <v>0</v>
      </c>
      <c r="D103" s="66">
        <v>18</v>
      </c>
      <c r="E103" s="66">
        <v>36</v>
      </c>
      <c r="F103" s="42"/>
      <c r="G103" s="35"/>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row>
    <row r="104" spans="1:64" ht="46.15" customHeight="1" x14ac:dyDescent="0.25">
      <c r="A104" s="1">
        <v>43</v>
      </c>
      <c r="B104" s="36" t="s">
        <v>83</v>
      </c>
      <c r="C104" s="38">
        <v>0</v>
      </c>
      <c r="D104" s="38">
        <v>3</v>
      </c>
      <c r="E104" s="38">
        <v>6</v>
      </c>
      <c r="F104" s="65"/>
      <c r="G104" s="35"/>
    </row>
    <row r="105" spans="1:64" ht="16.899999999999999" customHeight="1" x14ac:dyDescent="0.25">
      <c r="A105" s="1">
        <v>44</v>
      </c>
      <c r="B105" s="32" t="s">
        <v>84</v>
      </c>
      <c r="C105" s="33">
        <v>0</v>
      </c>
      <c r="D105" s="33">
        <v>9</v>
      </c>
      <c r="E105" s="33">
        <v>18</v>
      </c>
      <c r="F105" s="34"/>
      <c r="G105" s="35"/>
    </row>
    <row r="106" spans="1:64" ht="18.75" customHeight="1" x14ac:dyDescent="0.25">
      <c r="A106" s="1">
        <v>45</v>
      </c>
      <c r="B106" s="32" t="s">
        <v>85</v>
      </c>
      <c r="C106" s="33">
        <v>0</v>
      </c>
      <c r="D106" s="33">
        <v>36</v>
      </c>
      <c r="E106" s="33">
        <v>72</v>
      </c>
      <c r="F106" s="34"/>
      <c r="G106" s="35"/>
    </row>
    <row r="107" spans="1:64" ht="46.15" customHeight="1" x14ac:dyDescent="0.25">
      <c r="A107" s="1">
        <v>46</v>
      </c>
      <c r="B107" s="32" t="s">
        <v>86</v>
      </c>
      <c r="C107" s="33">
        <v>0</v>
      </c>
      <c r="D107" s="33">
        <v>3</v>
      </c>
      <c r="E107" s="33">
        <v>6</v>
      </c>
      <c r="F107" s="34"/>
      <c r="G107" s="69"/>
    </row>
    <row r="108" spans="1:64" x14ac:dyDescent="0.25">
      <c r="B108" s="46"/>
      <c r="C108" s="47"/>
      <c r="D108" s="47"/>
      <c r="E108" s="70">
        <f>SUM(E96:E107)</f>
        <v>486</v>
      </c>
      <c r="F108" s="49"/>
      <c r="G108" s="70">
        <f>SUM(G98:G107)</f>
        <v>0</v>
      </c>
    </row>
    <row r="109" spans="1:64" x14ac:dyDescent="0.25">
      <c r="B109" s="71"/>
      <c r="C109" s="52"/>
      <c r="D109" s="52"/>
      <c r="E109" s="72">
        <f>SUM(E108+E93)</f>
        <v>726</v>
      </c>
      <c r="F109" s="73"/>
      <c r="G109" s="72">
        <f>SUM(G93+G108)</f>
        <v>0</v>
      </c>
    </row>
    <row r="110" spans="1:64" x14ac:dyDescent="0.25">
      <c r="B110" s="51" t="s">
        <v>87</v>
      </c>
      <c r="C110" s="52">
        <f>29.99%*E109</f>
        <v>217.72739999999999</v>
      </c>
      <c r="D110" s="52">
        <f>59.99% *E109</f>
        <v>435.5274</v>
      </c>
      <c r="E110" s="53" t="str">
        <f>IF(G109&lt;C110,"ΥΨ./ΣΥΜ.","-")</f>
        <v>ΥΨ./ΣΥΜ.</v>
      </c>
      <c r="F110" s="54" t="str">
        <f>IF(AND(G109&gt;C110,G109&lt;D110),"ΜΕΣ./ΣΥΜ.","-")</f>
        <v>-</v>
      </c>
      <c r="G110" s="55" t="str">
        <f>IF(G109&gt;D110,"ΧΑΜ./ΣΥΜ","-")</f>
        <v>-</v>
      </c>
    </row>
    <row r="111" spans="1:64" ht="66" customHeight="1" x14ac:dyDescent="0.25">
      <c r="B111" s="227" t="s">
        <v>88</v>
      </c>
      <c r="C111" s="227"/>
      <c r="D111" s="227"/>
      <c r="E111" s="227"/>
      <c r="F111" s="227"/>
      <c r="G111" s="227"/>
    </row>
    <row r="112" spans="1:64" ht="31.5" customHeight="1" x14ac:dyDescent="0.25">
      <c r="B112" s="230" t="s">
        <v>298</v>
      </c>
      <c r="C112" s="230"/>
      <c r="D112" s="230"/>
      <c r="E112" s="230"/>
      <c r="F112" s="230"/>
      <c r="G112" s="230"/>
    </row>
    <row r="113" spans="1:64" ht="50.25" customHeight="1" x14ac:dyDescent="0.25">
      <c r="A113" s="1">
        <v>47</v>
      </c>
      <c r="B113" s="36" t="s">
        <v>89</v>
      </c>
      <c r="C113" s="38">
        <v>0</v>
      </c>
      <c r="D113" s="38">
        <v>9</v>
      </c>
      <c r="E113" s="38">
        <v>18</v>
      </c>
      <c r="F113" s="74"/>
      <c r="G113" s="35"/>
    </row>
    <row r="114" spans="1:64" ht="30.4" customHeight="1" x14ac:dyDescent="0.25">
      <c r="A114" s="1">
        <v>48</v>
      </c>
      <c r="B114" s="36" t="s">
        <v>90</v>
      </c>
      <c r="C114" s="38">
        <v>0</v>
      </c>
      <c r="D114" s="38">
        <v>9</v>
      </c>
      <c r="E114" s="33">
        <v>18</v>
      </c>
      <c r="F114" s="34"/>
      <c r="G114" s="35"/>
    </row>
    <row r="115" spans="1:64" ht="80.25" customHeight="1" x14ac:dyDescent="0.25">
      <c r="A115" s="1">
        <v>49</v>
      </c>
      <c r="B115" s="32" t="s">
        <v>91</v>
      </c>
      <c r="C115" s="33">
        <v>0</v>
      </c>
      <c r="D115" s="33">
        <v>3</v>
      </c>
      <c r="E115" s="33">
        <v>6</v>
      </c>
      <c r="F115" s="34"/>
      <c r="G115" s="35"/>
    </row>
    <row r="116" spans="1:64" ht="150.75" customHeight="1" x14ac:dyDescent="0.25">
      <c r="A116" s="1">
        <v>50</v>
      </c>
      <c r="B116" s="203" t="s">
        <v>92</v>
      </c>
      <c r="C116" s="33">
        <v>0</v>
      </c>
      <c r="D116" s="33">
        <v>9</v>
      </c>
      <c r="E116" s="33">
        <v>18</v>
      </c>
      <c r="F116" s="34"/>
      <c r="G116" s="35"/>
    </row>
    <row r="117" spans="1:64" ht="97.5" customHeight="1" x14ac:dyDescent="0.25">
      <c r="A117" s="1">
        <v>51</v>
      </c>
      <c r="B117" s="199" t="s">
        <v>318</v>
      </c>
      <c r="C117" s="33">
        <v>0</v>
      </c>
      <c r="D117" s="33">
        <v>9</v>
      </c>
      <c r="E117" s="33">
        <v>18</v>
      </c>
      <c r="F117" s="34"/>
      <c r="G117" s="35"/>
    </row>
    <row r="118" spans="1:64" ht="200.25" customHeight="1" x14ac:dyDescent="0.25">
      <c r="A118" s="1">
        <v>52</v>
      </c>
      <c r="B118" s="200" t="s">
        <v>319</v>
      </c>
      <c r="C118" s="76">
        <v>0</v>
      </c>
      <c r="D118" s="76">
        <v>3</v>
      </c>
      <c r="E118" s="76">
        <v>6</v>
      </c>
      <c r="F118" s="77"/>
      <c r="G118" s="68"/>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c r="BL118" s="67"/>
    </row>
    <row r="119" spans="1:64" ht="52.5" customHeight="1" x14ac:dyDescent="0.25">
      <c r="A119" s="78">
        <v>53</v>
      </c>
      <c r="B119" s="203" t="s">
        <v>93</v>
      </c>
      <c r="C119" s="76">
        <v>0</v>
      </c>
      <c r="D119" s="76">
        <v>3</v>
      </c>
      <c r="E119" s="76">
        <v>6</v>
      </c>
      <c r="F119" s="77"/>
      <c r="G119" s="68"/>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c r="BL119" s="67"/>
    </row>
    <row r="120" spans="1:64" ht="49.35" customHeight="1" x14ac:dyDescent="0.25">
      <c r="A120" s="1">
        <v>54</v>
      </c>
      <c r="B120" s="36" t="s">
        <v>94</v>
      </c>
      <c r="C120" s="38">
        <v>0</v>
      </c>
      <c r="D120" s="38">
        <v>3</v>
      </c>
      <c r="E120" s="33">
        <v>6</v>
      </c>
      <c r="F120" s="34"/>
      <c r="G120" s="35"/>
    </row>
    <row r="121" spans="1:64" ht="31.5" x14ac:dyDescent="0.25">
      <c r="A121" s="78">
        <v>55</v>
      </c>
      <c r="B121" s="36" t="s">
        <v>95</v>
      </c>
      <c r="C121" s="38">
        <v>0</v>
      </c>
      <c r="D121" s="38">
        <v>3</v>
      </c>
      <c r="E121" s="33">
        <v>6</v>
      </c>
      <c r="F121" s="34"/>
      <c r="G121" s="35"/>
    </row>
    <row r="122" spans="1:64" ht="31.5" x14ac:dyDescent="0.25">
      <c r="A122" s="1">
        <v>56</v>
      </c>
      <c r="B122" s="36" t="s">
        <v>96</v>
      </c>
      <c r="C122" s="38">
        <v>0</v>
      </c>
      <c r="D122" s="38">
        <v>3</v>
      </c>
      <c r="E122" s="33">
        <v>6</v>
      </c>
      <c r="F122" s="34"/>
      <c r="G122" s="35"/>
    </row>
    <row r="123" spans="1:64" ht="45.4" customHeight="1" x14ac:dyDescent="0.25">
      <c r="A123" s="78">
        <v>57</v>
      </c>
      <c r="B123" s="32" t="s">
        <v>97</v>
      </c>
      <c r="C123" s="33">
        <v>0</v>
      </c>
      <c r="D123" s="33">
        <v>9</v>
      </c>
      <c r="E123" s="33">
        <f>IF(G123="NA",0,18)</f>
        <v>18</v>
      </c>
      <c r="F123" s="34" t="s">
        <v>46</v>
      </c>
      <c r="G123" s="35"/>
    </row>
    <row r="124" spans="1:64" x14ac:dyDescent="0.25">
      <c r="A124" s="1">
        <v>58</v>
      </c>
      <c r="B124" s="32" t="s">
        <v>98</v>
      </c>
      <c r="C124" s="33">
        <v>0</v>
      </c>
      <c r="D124" s="33">
        <v>3</v>
      </c>
      <c r="E124" s="90">
        <f>IF(G124="NA",0,6)</f>
        <v>6</v>
      </c>
      <c r="F124" s="34" t="s">
        <v>46</v>
      </c>
      <c r="G124" s="35"/>
    </row>
    <row r="125" spans="1:64" ht="34.35" customHeight="1" x14ac:dyDescent="0.25">
      <c r="A125" s="78">
        <v>59</v>
      </c>
      <c r="B125" s="203" t="s">
        <v>99</v>
      </c>
      <c r="C125" s="33">
        <v>0</v>
      </c>
      <c r="D125" s="33">
        <v>3</v>
      </c>
      <c r="E125" s="90">
        <f>IF(G125="NA",0,6)</f>
        <v>6</v>
      </c>
      <c r="F125" s="34" t="s">
        <v>78</v>
      </c>
      <c r="G125" s="35"/>
    </row>
    <row r="126" spans="1:64" ht="110.25" customHeight="1" x14ac:dyDescent="0.25">
      <c r="A126" s="1">
        <v>60</v>
      </c>
      <c r="B126" s="199" t="s">
        <v>299</v>
      </c>
      <c r="C126" s="33">
        <v>0</v>
      </c>
      <c r="D126" s="33">
        <v>3</v>
      </c>
      <c r="E126" s="33">
        <f>IF(G126="NA",0,6)</f>
        <v>6</v>
      </c>
      <c r="F126" s="34" t="s">
        <v>46</v>
      </c>
      <c r="G126" s="35"/>
    </row>
    <row r="127" spans="1:64" ht="81" customHeight="1" x14ac:dyDescent="0.25">
      <c r="A127" s="78">
        <v>61</v>
      </c>
      <c r="B127" s="199" t="s">
        <v>300</v>
      </c>
      <c r="C127" s="33">
        <v>0</v>
      </c>
      <c r="D127" s="33">
        <v>9</v>
      </c>
      <c r="E127" s="90">
        <f>IF(G127="NA",0,18)</f>
        <v>18</v>
      </c>
      <c r="F127" s="34" t="s">
        <v>46</v>
      </c>
      <c r="G127" s="35"/>
    </row>
    <row r="128" spans="1:64" ht="31.5" x14ac:dyDescent="0.25">
      <c r="A128" s="1">
        <v>62</v>
      </c>
      <c r="B128" s="32" t="s">
        <v>100</v>
      </c>
      <c r="C128" s="33">
        <v>0</v>
      </c>
      <c r="D128" s="33">
        <v>3</v>
      </c>
      <c r="E128" s="33">
        <f>IF(G128="NA",0,6)</f>
        <v>6</v>
      </c>
      <c r="F128" s="34" t="s">
        <v>46</v>
      </c>
      <c r="G128" s="35"/>
    </row>
    <row r="129" spans="1:9" x14ac:dyDescent="0.25">
      <c r="A129" s="78">
        <v>63</v>
      </c>
      <c r="B129" s="32" t="s">
        <v>101</v>
      </c>
      <c r="C129" s="33">
        <v>0</v>
      </c>
      <c r="D129" s="33">
        <v>3</v>
      </c>
      <c r="E129" s="33">
        <v>6</v>
      </c>
      <c r="F129" s="34"/>
      <c r="G129" s="35"/>
    </row>
    <row r="130" spans="1:9" x14ac:dyDescent="0.25">
      <c r="A130" s="1">
        <v>64</v>
      </c>
      <c r="B130" s="32" t="s">
        <v>102</v>
      </c>
      <c r="C130" s="33">
        <v>0</v>
      </c>
      <c r="D130" s="33">
        <v>3</v>
      </c>
      <c r="E130" s="90">
        <f>IF(G130="NA",0,6)</f>
        <v>6</v>
      </c>
      <c r="F130" s="34" t="s">
        <v>46</v>
      </c>
      <c r="G130" s="35"/>
    </row>
    <row r="131" spans="1:9" x14ac:dyDescent="0.25">
      <c r="A131" s="78">
        <v>65</v>
      </c>
      <c r="B131" s="32" t="s">
        <v>103</v>
      </c>
      <c r="C131" s="33">
        <v>0</v>
      </c>
      <c r="D131" s="33">
        <v>3</v>
      </c>
      <c r="E131" s="90">
        <f>IF(G131="NA",0,6)</f>
        <v>6</v>
      </c>
      <c r="F131" s="34" t="s">
        <v>46</v>
      </c>
      <c r="G131" s="35"/>
    </row>
    <row r="132" spans="1:9" ht="52.5" customHeight="1" x14ac:dyDescent="0.25">
      <c r="A132" s="1">
        <v>66</v>
      </c>
      <c r="B132" s="79" t="s">
        <v>306</v>
      </c>
      <c r="C132" s="38">
        <v>0</v>
      </c>
      <c r="D132" s="38">
        <v>3</v>
      </c>
      <c r="E132" s="38">
        <f>IF(G132="NA",0,6)</f>
        <v>6</v>
      </c>
      <c r="F132" s="74" t="s">
        <v>46</v>
      </c>
      <c r="G132" s="35"/>
    </row>
    <row r="133" spans="1:9" ht="40.15" customHeight="1" x14ac:dyDescent="0.25">
      <c r="A133" s="78">
        <v>67</v>
      </c>
      <c r="B133" s="204" t="s">
        <v>104</v>
      </c>
      <c r="C133" s="38">
        <v>0</v>
      </c>
      <c r="D133" s="38">
        <v>3</v>
      </c>
      <c r="E133" s="89">
        <f>IF(G133="NA",0,6)</f>
        <v>6</v>
      </c>
      <c r="F133" s="74" t="s">
        <v>78</v>
      </c>
      <c r="G133" s="35"/>
    </row>
    <row r="134" spans="1:9" ht="65.45" customHeight="1" x14ac:dyDescent="0.25">
      <c r="A134" s="1">
        <v>68</v>
      </c>
      <c r="B134" s="79" t="s">
        <v>301</v>
      </c>
      <c r="C134" s="38">
        <v>0</v>
      </c>
      <c r="D134" s="38">
        <v>3</v>
      </c>
      <c r="E134" s="33">
        <v>6</v>
      </c>
      <c r="F134" s="34" t="s">
        <v>46</v>
      </c>
      <c r="G134" s="35"/>
    </row>
    <row r="135" spans="1:9" ht="31.15" customHeight="1" x14ac:dyDescent="0.25">
      <c r="A135" s="78">
        <v>69</v>
      </c>
      <c r="B135" s="36" t="s">
        <v>105</v>
      </c>
      <c r="C135" s="38">
        <v>0</v>
      </c>
      <c r="D135" s="38">
        <v>3</v>
      </c>
      <c r="E135" s="33">
        <f>IF(G135="NA",0,6)</f>
        <v>6</v>
      </c>
      <c r="F135" s="34" t="s">
        <v>46</v>
      </c>
      <c r="G135" s="35"/>
    </row>
    <row r="136" spans="1:9" ht="101.25" customHeight="1" thickBot="1" x14ac:dyDescent="0.3">
      <c r="A136" s="1">
        <v>70</v>
      </c>
      <c r="B136" s="204" t="s">
        <v>106</v>
      </c>
      <c r="C136" s="38">
        <v>0</v>
      </c>
      <c r="D136" s="38">
        <v>36</v>
      </c>
      <c r="E136" s="90">
        <f>IF(G136="NA",0,72)</f>
        <v>72</v>
      </c>
      <c r="F136" s="34" t="s">
        <v>46</v>
      </c>
      <c r="G136" s="35"/>
    </row>
    <row r="137" spans="1:9" ht="158.25" customHeight="1" thickBot="1" x14ac:dyDescent="0.3">
      <c r="A137" s="1">
        <v>71</v>
      </c>
      <c r="B137" s="79" t="s">
        <v>321</v>
      </c>
      <c r="C137" s="38">
        <v>0</v>
      </c>
      <c r="D137" s="38">
        <v>36</v>
      </c>
      <c r="E137" s="33">
        <f>IF(G137="NA",0,72)</f>
        <v>72</v>
      </c>
      <c r="F137" s="34" t="s">
        <v>46</v>
      </c>
      <c r="G137" s="35"/>
    </row>
    <row r="138" spans="1:9" ht="22.7" customHeight="1" x14ac:dyDescent="0.25">
      <c r="A138" s="1">
        <v>72</v>
      </c>
      <c r="B138" s="36" t="s">
        <v>107</v>
      </c>
      <c r="C138" s="38">
        <v>0</v>
      </c>
      <c r="D138" s="38">
        <v>3</v>
      </c>
      <c r="E138" s="90">
        <f>IF(G138="NA",0,6)</f>
        <v>6</v>
      </c>
      <c r="F138" s="34" t="s">
        <v>78</v>
      </c>
      <c r="G138" s="35"/>
    </row>
    <row r="139" spans="1:9" ht="69.75" customHeight="1" x14ac:dyDescent="0.25">
      <c r="A139" s="1">
        <v>73</v>
      </c>
      <c r="B139" s="79" t="s">
        <v>302</v>
      </c>
      <c r="C139" s="38">
        <v>0</v>
      </c>
      <c r="D139" s="38">
        <v>36</v>
      </c>
      <c r="E139" s="33">
        <f>IF(G139="NA",0,72)</f>
        <v>72</v>
      </c>
      <c r="F139" s="34" t="s">
        <v>46</v>
      </c>
      <c r="G139" s="35"/>
    </row>
    <row r="140" spans="1:9" ht="159.75" customHeight="1" x14ac:dyDescent="0.25">
      <c r="A140" s="1">
        <v>74</v>
      </c>
      <c r="B140" s="204" t="s">
        <v>108</v>
      </c>
      <c r="C140" s="38">
        <v>0</v>
      </c>
      <c r="D140" s="38">
        <v>36</v>
      </c>
      <c r="E140" s="90">
        <f>IF(G140="NA",0,72)</f>
        <v>72</v>
      </c>
      <c r="F140" s="34" t="s">
        <v>46</v>
      </c>
      <c r="G140" s="35"/>
    </row>
    <row r="141" spans="1:9" ht="41.25" customHeight="1" x14ac:dyDescent="0.25">
      <c r="A141" s="1">
        <v>75</v>
      </c>
      <c r="B141" s="79" t="s">
        <v>304</v>
      </c>
      <c r="C141" s="38">
        <v>0</v>
      </c>
      <c r="D141" s="38">
        <v>9</v>
      </c>
      <c r="E141" s="33">
        <v>18</v>
      </c>
      <c r="F141" s="34"/>
      <c r="G141" s="35"/>
    </row>
    <row r="142" spans="1:9" ht="114.2" customHeight="1" x14ac:dyDescent="0.25">
      <c r="A142" s="1">
        <v>76</v>
      </c>
      <c r="B142" s="208" t="s">
        <v>109</v>
      </c>
      <c r="C142" s="38">
        <v>0</v>
      </c>
      <c r="D142" s="38">
        <v>18</v>
      </c>
      <c r="E142" s="33">
        <f>IF(G142="NA",0,36)</f>
        <v>36</v>
      </c>
      <c r="F142" s="34" t="s">
        <v>46</v>
      </c>
      <c r="G142" s="35"/>
    </row>
    <row r="143" spans="1:9" ht="102" customHeight="1" x14ac:dyDescent="0.25">
      <c r="A143" s="1">
        <v>77</v>
      </c>
      <c r="B143" s="204" t="s">
        <v>110</v>
      </c>
      <c r="C143" s="38">
        <v>0</v>
      </c>
      <c r="D143" s="38">
        <v>18</v>
      </c>
      <c r="E143" s="90">
        <f>IF(G143="NA",0,36)</f>
        <v>36</v>
      </c>
      <c r="F143" s="34" t="s">
        <v>46</v>
      </c>
      <c r="G143" s="35"/>
    </row>
    <row r="144" spans="1:9" ht="33.75" customHeight="1" x14ac:dyDescent="0.25">
      <c r="A144" s="1">
        <v>78</v>
      </c>
      <c r="B144" s="36" t="s">
        <v>111</v>
      </c>
      <c r="C144" s="38">
        <v>0</v>
      </c>
      <c r="D144" s="38">
        <v>3</v>
      </c>
      <c r="E144" s="33">
        <v>6</v>
      </c>
      <c r="F144" s="34"/>
      <c r="G144" s="35"/>
      <c r="I144" t="s">
        <v>58</v>
      </c>
    </row>
    <row r="145" spans="1:7" ht="22.15" customHeight="1" x14ac:dyDescent="0.25">
      <c r="A145" s="1">
        <v>79</v>
      </c>
      <c r="B145" s="36" t="s">
        <v>112</v>
      </c>
      <c r="C145" s="38">
        <v>0</v>
      </c>
      <c r="D145" s="38">
        <v>3</v>
      </c>
      <c r="E145" s="33">
        <v>6</v>
      </c>
      <c r="F145" s="34"/>
      <c r="G145" s="35"/>
    </row>
    <row r="146" spans="1:7" ht="192.75" customHeight="1" x14ac:dyDescent="0.25">
      <c r="A146" s="1">
        <v>80</v>
      </c>
      <c r="B146" s="79" t="s">
        <v>303</v>
      </c>
      <c r="C146" s="37">
        <v>0</v>
      </c>
      <c r="D146" s="37">
        <v>36</v>
      </c>
      <c r="E146" s="33">
        <v>72</v>
      </c>
      <c r="F146" s="80" t="s">
        <v>46</v>
      </c>
      <c r="G146" s="35"/>
    </row>
    <row r="147" spans="1:7" ht="175.15" customHeight="1" x14ac:dyDescent="0.25">
      <c r="A147" s="1">
        <v>81</v>
      </c>
      <c r="B147" s="79" t="s">
        <v>307</v>
      </c>
      <c r="C147" s="37">
        <v>0</v>
      </c>
      <c r="D147" s="37">
        <v>36</v>
      </c>
      <c r="E147" s="33">
        <f>IF(G147="NA",0,72)</f>
        <v>72</v>
      </c>
      <c r="F147" s="80" t="s">
        <v>46</v>
      </c>
      <c r="G147" s="35"/>
    </row>
    <row r="148" spans="1:7" ht="124.5" customHeight="1" x14ac:dyDescent="0.25">
      <c r="A148" s="1">
        <v>82</v>
      </c>
      <c r="B148" s="79" t="s">
        <v>308</v>
      </c>
      <c r="C148" s="37">
        <v>0</v>
      </c>
      <c r="D148" s="37">
        <v>36</v>
      </c>
      <c r="E148" s="90">
        <f t="shared" ref="E148:E149" si="0">IF(G148="NA",0,72)</f>
        <v>72</v>
      </c>
      <c r="F148" s="80" t="s">
        <v>46</v>
      </c>
      <c r="G148" s="81"/>
    </row>
    <row r="149" spans="1:7" ht="108.4" customHeight="1" x14ac:dyDescent="0.25">
      <c r="A149" s="1">
        <v>83</v>
      </c>
      <c r="B149" s="79" t="s">
        <v>309</v>
      </c>
      <c r="C149" s="37">
        <v>0</v>
      </c>
      <c r="D149" s="37">
        <v>36</v>
      </c>
      <c r="E149" s="90">
        <f t="shared" si="0"/>
        <v>72</v>
      </c>
      <c r="F149" s="80" t="s">
        <v>46</v>
      </c>
      <c r="G149" s="81"/>
    </row>
    <row r="150" spans="1:7" x14ac:dyDescent="0.25">
      <c r="B150" s="57"/>
      <c r="C150" s="58"/>
      <c r="D150" s="58"/>
      <c r="E150" s="72">
        <f>SUM(E113:E149)</f>
        <v>894</v>
      </c>
      <c r="F150" s="59"/>
      <c r="G150" s="82">
        <f>SUM(G113:G149)</f>
        <v>0</v>
      </c>
    </row>
    <row r="151" spans="1:7" ht="25.35" customHeight="1" x14ac:dyDescent="0.25">
      <c r="B151" s="57" t="s">
        <v>113</v>
      </c>
      <c r="C151" s="58">
        <f>29.9%*E150</f>
        <v>267.30599999999998</v>
      </c>
      <c r="D151" s="58">
        <f>59.9%*E150</f>
        <v>535.50599999999997</v>
      </c>
      <c r="E151" s="83" t="str">
        <f>IF(G150&lt;C151,"ΥΨ./ΣΥΜ.","-")</f>
        <v>ΥΨ./ΣΥΜ.</v>
      </c>
      <c r="F151" s="84" t="str">
        <f>IF(AND(G150&gt;C151,G150&lt;D151),"ΜΕΣ./ΣΥΜ.","-")</f>
        <v>-</v>
      </c>
      <c r="G151" s="85" t="str">
        <f>IF(G150&gt;D151,"ΧΑΜ./ΣΥΜ","-")</f>
        <v>-</v>
      </c>
    </row>
    <row r="152" spans="1:7" ht="39.6" customHeight="1" x14ac:dyDescent="0.25">
      <c r="B152" s="229" t="s">
        <v>88</v>
      </c>
      <c r="C152" s="229"/>
      <c r="D152" s="229"/>
      <c r="E152" s="229"/>
      <c r="F152" s="229"/>
      <c r="G152" s="229"/>
    </row>
    <row r="153" spans="1:7" x14ac:dyDescent="0.25">
      <c r="B153" s="20" t="s">
        <v>114</v>
      </c>
      <c r="C153" s="21"/>
      <c r="D153" s="21"/>
      <c r="E153" s="21"/>
      <c r="F153" s="22"/>
      <c r="G153" s="86"/>
    </row>
    <row r="154" spans="1:7" ht="18.75" customHeight="1" x14ac:dyDescent="0.25">
      <c r="B154" s="226" t="s">
        <v>115</v>
      </c>
      <c r="C154" s="226"/>
      <c r="D154" s="226"/>
      <c r="E154" s="25"/>
      <c r="F154" s="26"/>
      <c r="G154" s="60"/>
    </row>
    <row r="155" spans="1:7" ht="42.75" customHeight="1" x14ac:dyDescent="0.25">
      <c r="A155" s="1">
        <v>84</v>
      </c>
      <c r="B155" s="32" t="s">
        <v>116</v>
      </c>
      <c r="C155" s="33">
        <v>0</v>
      </c>
      <c r="D155" s="33">
        <v>3</v>
      </c>
      <c r="E155" s="33">
        <v>6</v>
      </c>
      <c r="F155" s="34"/>
      <c r="G155" s="35"/>
    </row>
    <row r="156" spans="1:7" ht="33.75" customHeight="1" x14ac:dyDescent="0.25">
      <c r="A156" s="1">
        <v>85</v>
      </c>
      <c r="B156" s="32" t="s">
        <v>48</v>
      </c>
      <c r="C156" s="33">
        <v>0</v>
      </c>
      <c r="D156" s="33">
        <v>3</v>
      </c>
      <c r="E156" s="33">
        <v>6</v>
      </c>
      <c r="F156" s="34"/>
      <c r="G156" s="35"/>
    </row>
    <row r="157" spans="1:7" ht="46.5" customHeight="1" x14ac:dyDescent="0.25">
      <c r="A157" s="1">
        <v>86</v>
      </c>
      <c r="B157" s="32" t="s">
        <v>117</v>
      </c>
      <c r="C157" s="33">
        <v>0</v>
      </c>
      <c r="D157" s="33">
        <v>3</v>
      </c>
      <c r="E157" s="33">
        <v>6</v>
      </c>
      <c r="F157" s="34"/>
      <c r="G157" s="35"/>
    </row>
    <row r="158" spans="1:7" ht="24" customHeight="1" x14ac:dyDescent="0.25">
      <c r="A158" s="1">
        <v>87</v>
      </c>
      <c r="B158" s="32" t="s">
        <v>118</v>
      </c>
      <c r="C158" s="33">
        <v>0</v>
      </c>
      <c r="D158" s="33">
        <v>3</v>
      </c>
      <c r="E158" s="33">
        <v>6</v>
      </c>
      <c r="F158" s="34"/>
      <c r="G158" s="35"/>
    </row>
    <row r="159" spans="1:7" ht="31.5" x14ac:dyDescent="0.25">
      <c r="A159" s="1">
        <v>88</v>
      </c>
      <c r="B159" s="32" t="s">
        <v>60</v>
      </c>
      <c r="C159" s="33">
        <v>0</v>
      </c>
      <c r="D159" s="33">
        <v>3</v>
      </c>
      <c r="E159" s="33">
        <v>6</v>
      </c>
      <c r="F159" s="34"/>
      <c r="G159" s="35"/>
    </row>
    <row r="160" spans="1:7" ht="31.5" x14ac:dyDescent="0.25">
      <c r="A160" s="1">
        <v>89</v>
      </c>
      <c r="B160" s="87" t="s">
        <v>119</v>
      </c>
      <c r="C160" s="37">
        <v>0</v>
      </c>
      <c r="D160" s="37">
        <v>3</v>
      </c>
      <c r="E160" s="33">
        <v>6</v>
      </c>
      <c r="F160" s="80"/>
      <c r="G160" s="35"/>
    </row>
    <row r="161" spans="1:7" ht="17.45" customHeight="1" x14ac:dyDescent="0.25">
      <c r="A161" s="1">
        <v>90</v>
      </c>
      <c r="B161" s="36" t="s">
        <v>120</v>
      </c>
      <c r="C161" s="39">
        <v>0</v>
      </c>
      <c r="D161" s="39">
        <v>3</v>
      </c>
      <c r="E161" s="33">
        <v>6</v>
      </c>
      <c r="F161" s="74"/>
      <c r="G161" s="35"/>
    </row>
    <row r="162" spans="1:7" ht="20.25" customHeight="1" x14ac:dyDescent="0.25">
      <c r="A162" s="1">
        <v>91</v>
      </c>
      <c r="B162" s="36" t="s">
        <v>66</v>
      </c>
      <c r="C162" s="38">
        <v>0</v>
      </c>
      <c r="D162" s="38">
        <v>9</v>
      </c>
      <c r="E162" s="33">
        <v>18</v>
      </c>
      <c r="F162" s="65"/>
      <c r="G162" s="35"/>
    </row>
    <row r="163" spans="1:7" ht="20.25" customHeight="1" x14ac:dyDescent="0.25">
      <c r="A163" s="1">
        <v>92</v>
      </c>
      <c r="B163" s="32" t="s">
        <v>121</v>
      </c>
      <c r="C163" s="33">
        <v>0</v>
      </c>
      <c r="D163" s="33">
        <v>18</v>
      </c>
      <c r="E163" s="33">
        <v>36</v>
      </c>
      <c r="F163" s="34"/>
      <c r="G163" s="88"/>
    </row>
    <row r="164" spans="1:7" ht="30.4" customHeight="1" x14ac:dyDescent="0.25">
      <c r="A164" s="1">
        <v>93</v>
      </c>
      <c r="B164" s="209" t="s">
        <v>67</v>
      </c>
      <c r="C164" s="33">
        <v>0</v>
      </c>
      <c r="D164" s="33">
        <v>36</v>
      </c>
      <c r="E164" s="33">
        <v>72</v>
      </c>
      <c r="F164" s="34"/>
      <c r="G164" s="88"/>
    </row>
    <row r="165" spans="1:7" ht="31.5" x14ac:dyDescent="0.25">
      <c r="A165" s="1">
        <v>94</v>
      </c>
      <c r="B165" s="56" t="s">
        <v>122</v>
      </c>
      <c r="C165" s="33">
        <v>0</v>
      </c>
      <c r="D165" s="33">
        <v>3</v>
      </c>
      <c r="E165" s="33">
        <v>6</v>
      </c>
      <c r="F165" s="34"/>
      <c r="G165" s="35"/>
    </row>
    <row r="166" spans="1:7" ht="31.15" customHeight="1" x14ac:dyDescent="0.25">
      <c r="A166" s="1">
        <v>95</v>
      </c>
      <c r="B166" s="198" t="s">
        <v>123</v>
      </c>
      <c r="C166" s="38">
        <v>0</v>
      </c>
      <c r="D166" s="38">
        <v>9</v>
      </c>
      <c r="E166" s="33">
        <v>18</v>
      </c>
      <c r="F166" s="65"/>
      <c r="G166" s="35"/>
    </row>
    <row r="167" spans="1:7" ht="33" customHeight="1" x14ac:dyDescent="0.25">
      <c r="A167" s="1">
        <v>96</v>
      </c>
      <c r="B167" s="36" t="s">
        <v>124</v>
      </c>
      <c r="C167" s="38">
        <v>0</v>
      </c>
      <c r="D167" s="38">
        <v>3</v>
      </c>
      <c r="E167" s="33">
        <v>6</v>
      </c>
      <c r="F167" s="65"/>
      <c r="G167" s="35"/>
    </row>
    <row r="168" spans="1:7" ht="35.65" customHeight="1" x14ac:dyDescent="0.25">
      <c r="A168" s="1">
        <v>97</v>
      </c>
      <c r="B168" s="202" t="s">
        <v>125</v>
      </c>
      <c r="C168" s="38">
        <v>0</v>
      </c>
      <c r="D168" s="38">
        <v>9</v>
      </c>
      <c r="E168" s="33">
        <v>18</v>
      </c>
      <c r="F168" s="65"/>
      <c r="G168" s="35"/>
    </row>
    <row r="169" spans="1:7" ht="36.950000000000003" customHeight="1" x14ac:dyDescent="0.25">
      <c r="A169" s="1">
        <v>98</v>
      </c>
      <c r="B169" s="198" t="s">
        <v>126</v>
      </c>
      <c r="C169" s="89">
        <v>0</v>
      </c>
      <c r="D169" s="38">
        <v>18</v>
      </c>
      <c r="E169" s="33">
        <v>36</v>
      </c>
      <c r="F169" s="65"/>
      <c r="G169" s="35"/>
    </row>
    <row r="170" spans="1:7" x14ac:dyDescent="0.25">
      <c r="A170" s="1">
        <v>99</v>
      </c>
      <c r="B170" s="190" t="s">
        <v>127</v>
      </c>
      <c r="C170" s="90">
        <v>0</v>
      </c>
      <c r="D170" s="33">
        <v>3</v>
      </c>
      <c r="E170" s="33">
        <v>6</v>
      </c>
      <c r="F170" s="34"/>
      <c r="G170" s="35"/>
    </row>
    <row r="171" spans="1:7" ht="31.5" x14ac:dyDescent="0.25">
      <c r="A171" s="1">
        <v>100</v>
      </c>
      <c r="B171" s="32" t="s">
        <v>72</v>
      </c>
      <c r="C171" s="33">
        <v>0</v>
      </c>
      <c r="D171" s="33">
        <v>3</v>
      </c>
      <c r="E171" s="33">
        <v>6</v>
      </c>
      <c r="F171" s="34"/>
      <c r="G171" s="35"/>
    </row>
    <row r="172" spans="1:7" ht="49.5" customHeight="1" x14ac:dyDescent="0.25">
      <c r="A172" s="1">
        <v>101</v>
      </c>
      <c r="B172" s="195" t="s">
        <v>71</v>
      </c>
      <c r="C172" s="33">
        <v>0</v>
      </c>
      <c r="D172" s="33">
        <v>9</v>
      </c>
      <c r="E172" s="33">
        <v>18</v>
      </c>
      <c r="F172" s="34"/>
      <c r="G172" s="35"/>
    </row>
    <row r="173" spans="1:7" ht="31.7" customHeight="1" x14ac:dyDescent="0.25">
      <c r="A173" s="1">
        <v>102</v>
      </c>
      <c r="B173" s="91" t="s">
        <v>128</v>
      </c>
      <c r="C173" s="37">
        <v>0</v>
      </c>
      <c r="D173" s="37">
        <v>3</v>
      </c>
      <c r="E173" s="33">
        <f>IF(G173="NA",0,6)</f>
        <v>6</v>
      </c>
      <c r="F173" s="80" t="s">
        <v>46</v>
      </c>
      <c r="G173" s="35"/>
    </row>
    <row r="174" spans="1:7" ht="20.85" customHeight="1" x14ac:dyDescent="0.25">
      <c r="A174" s="1">
        <v>103</v>
      </c>
      <c r="B174" s="36" t="s">
        <v>68</v>
      </c>
      <c r="C174" s="39">
        <v>0</v>
      </c>
      <c r="D174" s="39">
        <v>3</v>
      </c>
      <c r="E174" s="33">
        <v>6</v>
      </c>
      <c r="F174" s="74"/>
      <c r="G174" s="35"/>
    </row>
    <row r="175" spans="1:7" ht="31.5" x14ac:dyDescent="0.25">
      <c r="A175" s="1">
        <v>104</v>
      </c>
      <c r="B175" s="32" t="s">
        <v>129</v>
      </c>
      <c r="C175" s="33">
        <v>0</v>
      </c>
      <c r="D175" s="33">
        <v>3</v>
      </c>
      <c r="E175" s="33">
        <v>6</v>
      </c>
      <c r="F175" s="34"/>
      <c r="G175" s="35"/>
    </row>
    <row r="176" spans="1:7" x14ac:dyDescent="0.25">
      <c r="B176" s="24" t="s">
        <v>130</v>
      </c>
      <c r="C176" s="25"/>
      <c r="D176" s="25"/>
      <c r="E176" s="25"/>
      <c r="F176" s="26"/>
      <c r="G176" s="60"/>
    </row>
    <row r="177" spans="1:7" x14ac:dyDescent="0.25">
      <c r="A177" s="1">
        <v>105</v>
      </c>
      <c r="B177" s="92" t="s">
        <v>75</v>
      </c>
      <c r="C177" s="41">
        <v>0</v>
      </c>
      <c r="D177" s="41">
        <v>3</v>
      </c>
      <c r="E177" s="41">
        <v>6</v>
      </c>
      <c r="F177" s="42"/>
      <c r="G177" s="35"/>
    </row>
    <row r="178" spans="1:7" x14ac:dyDescent="0.25">
      <c r="A178" s="1">
        <v>106</v>
      </c>
      <c r="B178" s="32" t="s">
        <v>131</v>
      </c>
      <c r="C178" s="33">
        <v>0</v>
      </c>
      <c r="D178" s="33">
        <v>9</v>
      </c>
      <c r="E178" s="33">
        <v>18</v>
      </c>
      <c r="F178" s="34"/>
      <c r="G178" s="35"/>
    </row>
    <row r="179" spans="1:7" ht="31.5" x14ac:dyDescent="0.25">
      <c r="A179" s="1">
        <v>107</v>
      </c>
      <c r="B179" s="32" t="s">
        <v>132</v>
      </c>
      <c r="C179" s="33">
        <v>0</v>
      </c>
      <c r="D179" s="33">
        <v>9</v>
      </c>
      <c r="E179" s="33">
        <v>18</v>
      </c>
      <c r="F179" s="34"/>
      <c r="G179" s="35"/>
    </row>
    <row r="180" spans="1:7" ht="31.5" x14ac:dyDescent="0.25">
      <c r="A180" s="1">
        <v>108</v>
      </c>
      <c r="B180" s="32" t="s">
        <v>133</v>
      </c>
      <c r="C180" s="33">
        <v>0</v>
      </c>
      <c r="D180" s="33">
        <v>9</v>
      </c>
      <c r="E180" s="33">
        <v>18</v>
      </c>
      <c r="F180" s="34"/>
      <c r="G180" s="35"/>
    </row>
    <row r="181" spans="1:7" x14ac:dyDescent="0.25">
      <c r="A181" s="1">
        <v>109</v>
      </c>
      <c r="B181" s="32" t="s">
        <v>134</v>
      </c>
      <c r="C181" s="33">
        <v>0</v>
      </c>
      <c r="D181" s="33">
        <v>3</v>
      </c>
      <c r="E181" s="33">
        <v>6</v>
      </c>
      <c r="F181" s="34"/>
      <c r="G181" s="35"/>
    </row>
    <row r="182" spans="1:7" x14ac:dyDescent="0.25">
      <c r="B182" s="93"/>
      <c r="C182" s="48">
        <v>0</v>
      </c>
      <c r="D182" s="48"/>
      <c r="E182" s="48">
        <f>SUM(E155:E181)</f>
        <v>366</v>
      </c>
      <c r="F182" s="94"/>
      <c r="G182" s="50">
        <f>SUM(G155:G181)</f>
        <v>0</v>
      </c>
    </row>
    <row r="183" spans="1:7" ht="51" customHeight="1" x14ac:dyDescent="0.25">
      <c r="B183" s="44" t="s">
        <v>135</v>
      </c>
      <c r="C183" s="45"/>
      <c r="D183" s="45"/>
      <c r="E183" s="45"/>
      <c r="F183" s="30"/>
      <c r="G183" s="95"/>
    </row>
    <row r="184" spans="1:7" ht="34.35" customHeight="1" x14ac:dyDescent="0.25">
      <c r="A184" s="1">
        <v>110</v>
      </c>
      <c r="B184" s="96" t="s">
        <v>136</v>
      </c>
      <c r="C184" s="33">
        <v>0</v>
      </c>
      <c r="D184" s="33">
        <v>3</v>
      </c>
      <c r="E184" s="33">
        <f>IF(G184="NA",0,6)</f>
        <v>6</v>
      </c>
      <c r="F184" s="34" t="s">
        <v>46</v>
      </c>
      <c r="G184" s="35"/>
    </row>
    <row r="185" spans="1:7" ht="44.1" customHeight="1" x14ac:dyDescent="0.25">
      <c r="A185" s="1">
        <v>111</v>
      </c>
      <c r="B185" s="32" t="s">
        <v>137</v>
      </c>
      <c r="C185" s="33">
        <v>0</v>
      </c>
      <c r="D185" s="33">
        <v>3</v>
      </c>
      <c r="E185" s="90">
        <f>IF(G185="NA",0,6)</f>
        <v>6</v>
      </c>
      <c r="F185" s="34" t="s">
        <v>46</v>
      </c>
      <c r="G185" s="35"/>
    </row>
    <row r="186" spans="1:7" ht="47.25" x14ac:dyDescent="0.25">
      <c r="A186" s="1">
        <v>112</v>
      </c>
      <c r="B186" s="32" t="s">
        <v>138</v>
      </c>
      <c r="C186" s="33">
        <v>0</v>
      </c>
      <c r="D186" s="33">
        <v>3</v>
      </c>
      <c r="E186" s="90">
        <f>IF(G186="NA",0,6)</f>
        <v>6</v>
      </c>
      <c r="F186" s="34" t="s">
        <v>46</v>
      </c>
      <c r="G186" s="35"/>
    </row>
    <row r="187" spans="1:7" ht="48" customHeight="1" x14ac:dyDescent="0.25">
      <c r="A187" s="1">
        <v>113</v>
      </c>
      <c r="B187" s="32" t="s">
        <v>139</v>
      </c>
      <c r="C187" s="33">
        <v>0</v>
      </c>
      <c r="D187" s="33">
        <v>9</v>
      </c>
      <c r="E187" s="90">
        <f>IF(G187="NA",0,18)</f>
        <v>18</v>
      </c>
      <c r="F187" s="34" t="s">
        <v>46</v>
      </c>
      <c r="G187" s="35"/>
    </row>
    <row r="188" spans="1:7" ht="45.4" customHeight="1" x14ac:dyDescent="0.25">
      <c r="A188" s="1">
        <v>114</v>
      </c>
      <c r="B188" s="32" t="s">
        <v>140</v>
      </c>
      <c r="C188" s="33">
        <v>0</v>
      </c>
      <c r="D188" s="33">
        <v>3</v>
      </c>
      <c r="E188" s="33">
        <v>6</v>
      </c>
      <c r="F188" s="34"/>
      <c r="G188" s="35"/>
    </row>
    <row r="189" spans="1:7" ht="31.5" x14ac:dyDescent="0.25">
      <c r="A189" s="1">
        <v>115</v>
      </c>
      <c r="B189" s="32" t="s">
        <v>141</v>
      </c>
      <c r="C189" s="33">
        <v>0</v>
      </c>
      <c r="D189" s="33">
        <v>3</v>
      </c>
      <c r="E189" s="33">
        <v>6</v>
      </c>
      <c r="F189" s="34"/>
      <c r="G189" s="35"/>
    </row>
    <row r="190" spans="1:7" x14ac:dyDescent="0.25">
      <c r="B190" s="97"/>
      <c r="C190" s="48"/>
      <c r="D190" s="48"/>
      <c r="E190" s="48">
        <f>SUM(E184:E189)</f>
        <v>48</v>
      </c>
      <c r="F190" s="94"/>
      <c r="G190" s="50">
        <f>SUM(G184:G189)</f>
        <v>0</v>
      </c>
    </row>
    <row r="191" spans="1:7" x14ac:dyDescent="0.25">
      <c r="B191" s="44" t="s">
        <v>142</v>
      </c>
      <c r="C191" s="45"/>
      <c r="D191" s="45"/>
      <c r="E191" s="45"/>
      <c r="F191" s="31"/>
      <c r="G191" s="98"/>
    </row>
    <row r="192" spans="1:7" ht="31.15" customHeight="1" x14ac:dyDescent="0.25">
      <c r="A192" s="1">
        <v>116</v>
      </c>
      <c r="B192" s="32" t="s">
        <v>143</v>
      </c>
      <c r="C192" s="33">
        <v>0</v>
      </c>
      <c r="D192" s="33">
        <v>3</v>
      </c>
      <c r="E192" s="33">
        <f>IF(G192="NA",0,6)</f>
        <v>6</v>
      </c>
      <c r="F192" s="34" t="s">
        <v>46</v>
      </c>
      <c r="G192" s="35"/>
    </row>
    <row r="193" spans="1:7" ht="31.5" x14ac:dyDescent="0.25">
      <c r="A193" s="1">
        <v>117</v>
      </c>
      <c r="B193" s="75" t="s">
        <v>144</v>
      </c>
      <c r="C193" s="76">
        <v>0</v>
      </c>
      <c r="D193" s="76">
        <v>3</v>
      </c>
      <c r="E193" s="90">
        <f>IF(G193="NA",0,6)</f>
        <v>6</v>
      </c>
      <c r="F193" s="77" t="s">
        <v>46</v>
      </c>
      <c r="G193" s="35"/>
    </row>
    <row r="194" spans="1:7" ht="31.5" x14ac:dyDescent="0.25">
      <c r="A194" s="1">
        <v>118</v>
      </c>
      <c r="B194" s="32" t="s">
        <v>145</v>
      </c>
      <c r="C194" s="33">
        <v>0</v>
      </c>
      <c r="D194" s="33">
        <v>3</v>
      </c>
      <c r="E194" s="90">
        <f t="shared" ref="E194:E195" si="1">IF(G194="NA",0,6)</f>
        <v>6</v>
      </c>
      <c r="F194" s="34" t="s">
        <v>46</v>
      </c>
      <c r="G194" s="35"/>
    </row>
    <row r="195" spans="1:7" x14ac:dyDescent="0.25">
      <c r="A195" s="1">
        <v>119</v>
      </c>
      <c r="B195" s="32" t="s">
        <v>146</v>
      </c>
      <c r="C195" s="33">
        <v>0</v>
      </c>
      <c r="D195" s="33">
        <v>3</v>
      </c>
      <c r="E195" s="90">
        <f t="shared" si="1"/>
        <v>6</v>
      </c>
      <c r="F195" s="34" t="s">
        <v>46</v>
      </c>
      <c r="G195" s="35"/>
    </row>
    <row r="196" spans="1:7" x14ac:dyDescent="0.25">
      <c r="B196" s="99"/>
      <c r="C196" s="100"/>
      <c r="D196" s="100"/>
      <c r="E196" s="70">
        <f>SUM(E192:E195)</f>
        <v>24</v>
      </c>
      <c r="F196" s="101"/>
      <c r="G196" s="102">
        <f>SUM(G192:G195)</f>
        <v>0</v>
      </c>
    </row>
    <row r="197" spans="1:7" x14ac:dyDescent="0.25">
      <c r="B197" s="99"/>
      <c r="C197" s="100"/>
      <c r="D197" s="100"/>
      <c r="E197" s="70">
        <f>SUM(E196,E190,E182)</f>
        <v>438</v>
      </c>
      <c r="F197" s="101"/>
      <c r="G197" s="102">
        <f>SUM(G196,G190,G182)</f>
        <v>0</v>
      </c>
    </row>
    <row r="198" spans="1:7" x14ac:dyDescent="0.25">
      <c r="B198" s="103" t="s">
        <v>147</v>
      </c>
      <c r="C198" s="100">
        <f>29.99%*E197</f>
        <v>131.3562</v>
      </c>
      <c r="D198" s="100">
        <f>59.99%*E197</f>
        <v>262.75619999999998</v>
      </c>
      <c r="E198" s="53" t="str">
        <f>IF(G197&lt;C198,"ΥΨ./ΣΥΜ.","-")</f>
        <v>ΥΨ./ΣΥΜ.</v>
      </c>
      <c r="F198" s="54" t="str">
        <f>IF(AND(G197&gt;C198,G197&lt;D198),"ΜΕΣ./ΣΥΜ.","-")</f>
        <v>-</v>
      </c>
      <c r="G198" s="55" t="str">
        <f>IF(G197&gt;D198,"ΧΑΜ./ΣΥΜ","-")</f>
        <v>-</v>
      </c>
    </row>
    <row r="199" spans="1:7" ht="78.75" customHeight="1" x14ac:dyDescent="0.25">
      <c r="B199" s="221" t="s">
        <v>88</v>
      </c>
      <c r="C199" s="221"/>
      <c r="D199" s="221"/>
      <c r="E199" s="221"/>
      <c r="F199" s="221"/>
      <c r="G199" s="64"/>
    </row>
    <row r="200" spans="1:7" x14ac:dyDescent="0.25">
      <c r="B200" s="105" t="s">
        <v>148</v>
      </c>
      <c r="C200" s="106"/>
      <c r="D200" s="106"/>
      <c r="E200" s="106"/>
      <c r="F200" s="107"/>
      <c r="G200" s="108"/>
    </row>
    <row r="201" spans="1:7" ht="20.25" customHeight="1" x14ac:dyDescent="0.25">
      <c r="B201" s="226" t="s">
        <v>149</v>
      </c>
      <c r="C201" s="226"/>
      <c r="D201" s="226"/>
      <c r="E201" s="226"/>
      <c r="F201" s="26"/>
      <c r="G201" s="60"/>
    </row>
    <row r="202" spans="1:7" ht="31.5" x14ac:dyDescent="0.25">
      <c r="A202" s="1">
        <v>120</v>
      </c>
      <c r="B202" s="32" t="s">
        <v>48</v>
      </c>
      <c r="C202" s="33">
        <v>0</v>
      </c>
      <c r="D202" s="33">
        <v>3</v>
      </c>
      <c r="E202" s="33">
        <v>6</v>
      </c>
      <c r="F202" s="34"/>
      <c r="G202" s="35"/>
    </row>
    <row r="203" spans="1:7" ht="44.1" customHeight="1" x14ac:dyDescent="0.25">
      <c r="A203" s="1">
        <v>121</v>
      </c>
      <c r="B203" s="32" t="s">
        <v>150</v>
      </c>
      <c r="C203" s="33">
        <v>0</v>
      </c>
      <c r="D203" s="33">
        <v>3</v>
      </c>
      <c r="E203" s="33">
        <v>6</v>
      </c>
      <c r="F203" s="34"/>
      <c r="G203" s="35"/>
    </row>
    <row r="204" spans="1:7" x14ac:dyDescent="0.25">
      <c r="A204" s="1">
        <v>122</v>
      </c>
      <c r="B204" s="32" t="s">
        <v>118</v>
      </c>
      <c r="C204" s="33">
        <v>0</v>
      </c>
      <c r="D204" s="33">
        <v>3</v>
      </c>
      <c r="E204" s="33">
        <v>6</v>
      </c>
      <c r="F204" s="34"/>
      <c r="G204" s="35"/>
    </row>
    <row r="205" spans="1:7" ht="47.25" x14ac:dyDescent="0.25">
      <c r="A205" s="1">
        <v>123</v>
      </c>
      <c r="B205" s="36" t="s">
        <v>310</v>
      </c>
      <c r="C205" s="38">
        <v>0</v>
      </c>
      <c r="D205" s="38">
        <v>3</v>
      </c>
      <c r="E205" s="38">
        <v>6</v>
      </c>
      <c r="F205" s="65"/>
      <c r="G205" s="35"/>
    </row>
    <row r="206" spans="1:7" ht="31.5" x14ac:dyDescent="0.25">
      <c r="A206" s="1">
        <v>124</v>
      </c>
      <c r="B206" s="36" t="s">
        <v>60</v>
      </c>
      <c r="C206" s="38">
        <v>0</v>
      </c>
      <c r="D206" s="38">
        <v>3</v>
      </c>
      <c r="E206" s="38">
        <v>6</v>
      </c>
      <c r="F206" s="65"/>
      <c r="G206" s="35"/>
    </row>
    <row r="207" spans="1:7" ht="50.25" customHeight="1" x14ac:dyDescent="0.25">
      <c r="A207" s="1">
        <v>125</v>
      </c>
      <c r="B207" s="202" t="s">
        <v>151</v>
      </c>
      <c r="C207" s="38">
        <v>0</v>
      </c>
      <c r="D207" s="38">
        <v>9</v>
      </c>
      <c r="E207" s="38">
        <v>18</v>
      </c>
      <c r="F207" s="65"/>
      <c r="G207" s="35"/>
    </row>
    <row r="208" spans="1:7" ht="33" customHeight="1" x14ac:dyDescent="0.25">
      <c r="A208" s="1">
        <v>126</v>
      </c>
      <c r="B208" s="196" t="s">
        <v>152</v>
      </c>
      <c r="C208" s="38">
        <v>0</v>
      </c>
      <c r="D208" s="38">
        <v>9</v>
      </c>
      <c r="E208" s="38">
        <v>18</v>
      </c>
      <c r="F208" s="65"/>
      <c r="G208" s="35"/>
    </row>
    <row r="209" spans="1:7" ht="36.75" customHeight="1" x14ac:dyDescent="0.25">
      <c r="A209" s="1">
        <v>127</v>
      </c>
      <c r="B209" s="190" t="s">
        <v>305</v>
      </c>
      <c r="C209" s="33">
        <v>0</v>
      </c>
      <c r="D209" s="33">
        <v>18</v>
      </c>
      <c r="E209" s="33">
        <v>36</v>
      </c>
      <c r="F209" s="34"/>
      <c r="G209" s="35"/>
    </row>
    <row r="210" spans="1:7" ht="49.9" customHeight="1" x14ac:dyDescent="0.25">
      <c r="A210" s="1">
        <v>128</v>
      </c>
      <c r="B210" s="32" t="s">
        <v>153</v>
      </c>
      <c r="C210" s="33">
        <v>0</v>
      </c>
      <c r="D210" s="33">
        <v>3</v>
      </c>
      <c r="E210" s="33">
        <v>6</v>
      </c>
      <c r="F210" s="34"/>
      <c r="G210" s="35"/>
    </row>
    <row r="211" spans="1:7" x14ac:dyDescent="0.25">
      <c r="A211" s="1">
        <v>129</v>
      </c>
      <c r="B211" s="32" t="s">
        <v>154</v>
      </c>
      <c r="C211" s="33">
        <v>0</v>
      </c>
      <c r="D211" s="33">
        <v>3</v>
      </c>
      <c r="E211" s="33">
        <v>6</v>
      </c>
      <c r="F211" s="34"/>
      <c r="G211" s="35"/>
    </row>
    <row r="212" spans="1:7" ht="19.5" customHeight="1" x14ac:dyDescent="0.25">
      <c r="A212" s="1">
        <v>130</v>
      </c>
      <c r="B212" s="36" t="s">
        <v>66</v>
      </c>
      <c r="C212" s="38">
        <v>0</v>
      </c>
      <c r="D212" s="38">
        <v>9</v>
      </c>
      <c r="E212" s="38">
        <v>18</v>
      </c>
      <c r="F212" s="65"/>
      <c r="G212" s="35"/>
    </row>
    <row r="213" spans="1:7" x14ac:dyDescent="0.25">
      <c r="A213" s="1">
        <v>131</v>
      </c>
      <c r="B213" s="36" t="s">
        <v>155</v>
      </c>
      <c r="C213" s="38">
        <v>0</v>
      </c>
      <c r="D213" s="38">
        <v>3</v>
      </c>
      <c r="E213" s="38">
        <v>6</v>
      </c>
      <c r="F213" s="65"/>
      <c r="G213" s="35"/>
    </row>
    <row r="214" spans="1:7" ht="31.5" x14ac:dyDescent="0.25">
      <c r="A214" s="1">
        <v>132</v>
      </c>
      <c r="B214" s="201" t="s">
        <v>67</v>
      </c>
      <c r="C214" s="38">
        <v>0</v>
      </c>
      <c r="D214" s="38">
        <v>36</v>
      </c>
      <c r="E214" s="38">
        <v>72</v>
      </c>
      <c r="F214" s="65"/>
      <c r="G214" s="193"/>
    </row>
    <row r="215" spans="1:7" ht="31.5" x14ac:dyDescent="0.25">
      <c r="A215" s="1">
        <v>133</v>
      </c>
      <c r="B215" s="56" t="s">
        <v>156</v>
      </c>
      <c r="C215" s="33">
        <v>0</v>
      </c>
      <c r="D215" s="33">
        <v>3</v>
      </c>
      <c r="E215" s="33">
        <v>6</v>
      </c>
      <c r="F215" s="34"/>
      <c r="G215" s="35"/>
    </row>
    <row r="216" spans="1:7" ht="30.4" customHeight="1" x14ac:dyDescent="0.25">
      <c r="A216" s="1">
        <v>134</v>
      </c>
      <c r="B216" s="190" t="s">
        <v>157</v>
      </c>
      <c r="C216" s="33">
        <v>0</v>
      </c>
      <c r="D216" s="33">
        <v>9</v>
      </c>
      <c r="E216" s="33">
        <v>18</v>
      </c>
      <c r="F216" s="34"/>
      <c r="G216" s="35"/>
    </row>
    <row r="217" spans="1:7" x14ac:dyDescent="0.25">
      <c r="A217" s="1">
        <v>135</v>
      </c>
      <c r="B217" s="32" t="s">
        <v>158</v>
      </c>
      <c r="C217" s="33">
        <v>0</v>
      </c>
      <c r="D217" s="33">
        <v>3</v>
      </c>
      <c r="E217" s="33">
        <f>IF(G217="NA",0,6)</f>
        <v>6</v>
      </c>
      <c r="F217" s="34" t="s">
        <v>46</v>
      </c>
      <c r="G217" s="35"/>
    </row>
    <row r="218" spans="1:7" x14ac:dyDescent="0.25">
      <c r="A218" s="1">
        <v>136</v>
      </c>
      <c r="B218" s="32" t="s">
        <v>159</v>
      </c>
      <c r="C218" s="33">
        <v>0</v>
      </c>
      <c r="D218" s="33">
        <v>3</v>
      </c>
      <c r="E218" s="33">
        <f>IF(G218="NA",0,6)</f>
        <v>6</v>
      </c>
      <c r="F218" s="34"/>
      <c r="G218" s="35"/>
    </row>
    <row r="219" spans="1:7" x14ac:dyDescent="0.25">
      <c r="A219" s="1">
        <v>137</v>
      </c>
      <c r="B219" s="32" t="s">
        <v>160</v>
      </c>
      <c r="C219" s="33">
        <v>0</v>
      </c>
      <c r="D219" s="33">
        <v>3</v>
      </c>
      <c r="E219" s="33">
        <f>IF(G219="NA",0,6)</f>
        <v>6</v>
      </c>
      <c r="F219" s="34"/>
      <c r="G219" s="35"/>
    </row>
    <row r="220" spans="1:7" ht="32.25" customHeight="1" x14ac:dyDescent="0.25">
      <c r="A220" s="1">
        <v>138</v>
      </c>
      <c r="B220" s="32" t="s">
        <v>161</v>
      </c>
      <c r="C220" s="33">
        <v>0</v>
      </c>
      <c r="D220" s="33">
        <v>18</v>
      </c>
      <c r="E220" s="33">
        <f>IF(G220="NA",0,36)</f>
        <v>36</v>
      </c>
      <c r="F220" s="34" t="s">
        <v>46</v>
      </c>
      <c r="G220" s="35"/>
    </row>
    <row r="221" spans="1:7" ht="16.149999999999999" customHeight="1" x14ac:dyDescent="0.25">
      <c r="A221" s="1">
        <v>139</v>
      </c>
      <c r="B221" s="32" t="s">
        <v>162</v>
      </c>
      <c r="C221" s="33">
        <v>0</v>
      </c>
      <c r="D221" s="33">
        <v>3</v>
      </c>
      <c r="E221" s="90">
        <f>IF(G221="NA",0,6)</f>
        <v>6</v>
      </c>
      <c r="F221" s="34" t="s">
        <v>46</v>
      </c>
      <c r="G221" s="35"/>
    </row>
    <row r="222" spans="1:7" ht="18.2" customHeight="1" x14ac:dyDescent="0.25">
      <c r="A222" s="1">
        <v>140</v>
      </c>
      <c r="B222" s="32" t="s">
        <v>163</v>
      </c>
      <c r="C222" s="33">
        <v>0</v>
      </c>
      <c r="D222" s="33">
        <v>3</v>
      </c>
      <c r="E222" s="90">
        <f>IF(G222="NA",0,6)</f>
        <v>6</v>
      </c>
      <c r="F222" s="34" t="s">
        <v>46</v>
      </c>
      <c r="G222" s="35"/>
    </row>
    <row r="223" spans="1:7" ht="35.25" customHeight="1" x14ac:dyDescent="0.25">
      <c r="A223" s="1">
        <v>141</v>
      </c>
      <c r="B223" s="32" t="s">
        <v>164</v>
      </c>
      <c r="C223" s="33">
        <v>0</v>
      </c>
      <c r="D223" s="33">
        <v>3</v>
      </c>
      <c r="E223" s="90">
        <f t="shared" ref="E223:E227" si="2">IF(G223="NA",0,6)</f>
        <v>6</v>
      </c>
      <c r="F223" s="34" t="s">
        <v>46</v>
      </c>
      <c r="G223" s="35"/>
    </row>
    <row r="224" spans="1:7" ht="31.5" x14ac:dyDescent="0.25">
      <c r="A224" s="1">
        <v>142</v>
      </c>
      <c r="B224" s="32" t="s">
        <v>165</v>
      </c>
      <c r="C224" s="33">
        <v>0</v>
      </c>
      <c r="D224" s="33">
        <v>3</v>
      </c>
      <c r="E224" s="90">
        <f t="shared" si="2"/>
        <v>6</v>
      </c>
      <c r="F224" s="34" t="s">
        <v>46</v>
      </c>
      <c r="G224" s="35"/>
    </row>
    <row r="225" spans="1:7" x14ac:dyDescent="0.25">
      <c r="A225" s="1">
        <v>143</v>
      </c>
      <c r="B225" s="32" t="s">
        <v>166</v>
      </c>
      <c r="C225" s="33">
        <v>0</v>
      </c>
      <c r="D225" s="33">
        <v>3</v>
      </c>
      <c r="E225" s="90">
        <f t="shared" si="2"/>
        <v>6</v>
      </c>
      <c r="F225" s="34" t="s">
        <v>46</v>
      </c>
      <c r="G225" s="35"/>
    </row>
    <row r="226" spans="1:7" x14ac:dyDescent="0.25">
      <c r="A226" s="1">
        <v>144</v>
      </c>
      <c r="B226" s="32" t="s">
        <v>167</v>
      </c>
      <c r="C226" s="33">
        <v>0</v>
      </c>
      <c r="D226" s="33">
        <v>3</v>
      </c>
      <c r="E226" s="90">
        <f t="shared" si="2"/>
        <v>6</v>
      </c>
      <c r="F226" s="34" t="s">
        <v>46</v>
      </c>
      <c r="G226" s="35"/>
    </row>
    <row r="227" spans="1:7" x14ac:dyDescent="0.25">
      <c r="A227" s="1">
        <v>145</v>
      </c>
      <c r="B227" s="32" t="s">
        <v>168</v>
      </c>
      <c r="C227" s="33">
        <v>0</v>
      </c>
      <c r="D227" s="33">
        <v>3</v>
      </c>
      <c r="E227" s="90">
        <f t="shared" si="2"/>
        <v>6</v>
      </c>
      <c r="F227" s="34"/>
      <c r="G227" s="35"/>
    </row>
    <row r="228" spans="1:7" ht="31.5" x14ac:dyDescent="0.25">
      <c r="A228" s="1">
        <v>146</v>
      </c>
      <c r="B228" s="32" t="s">
        <v>129</v>
      </c>
      <c r="C228" s="33">
        <v>0</v>
      </c>
      <c r="D228" s="33">
        <v>3</v>
      </c>
      <c r="E228" s="33">
        <f>IF(G228="NA",0,6)</f>
        <v>6</v>
      </c>
      <c r="F228" s="34"/>
      <c r="G228" s="35"/>
    </row>
    <row r="229" spans="1:7" ht="31.5" x14ac:dyDescent="0.25">
      <c r="A229" s="1">
        <v>147</v>
      </c>
      <c r="B229" s="36" t="s">
        <v>169</v>
      </c>
      <c r="C229" s="38">
        <v>0</v>
      </c>
      <c r="D229" s="38">
        <v>3</v>
      </c>
      <c r="E229" s="33">
        <f>IF(G229="NA",0,6)</f>
        <v>6</v>
      </c>
      <c r="F229" s="65"/>
      <c r="G229" s="35"/>
    </row>
    <row r="230" spans="1:7" ht="17.45" customHeight="1" x14ac:dyDescent="0.25">
      <c r="A230" s="1">
        <v>148</v>
      </c>
      <c r="B230" s="36" t="s">
        <v>170</v>
      </c>
      <c r="C230" s="38">
        <v>0</v>
      </c>
      <c r="D230" s="38">
        <v>3</v>
      </c>
      <c r="E230" s="33">
        <f>IF(G230="NA",0,6)</f>
        <v>6</v>
      </c>
      <c r="F230" s="65"/>
      <c r="G230" s="35"/>
    </row>
    <row r="231" spans="1:7" ht="31.5" x14ac:dyDescent="0.25">
      <c r="A231" s="1">
        <v>149</v>
      </c>
      <c r="B231" s="32" t="s">
        <v>72</v>
      </c>
      <c r="C231" s="33">
        <v>0</v>
      </c>
      <c r="D231" s="33">
        <v>3</v>
      </c>
      <c r="E231" s="33">
        <f>IF(G231="NA",0,6)</f>
        <v>6</v>
      </c>
      <c r="F231" s="34"/>
      <c r="G231" s="35"/>
    </row>
    <row r="232" spans="1:7" x14ac:dyDescent="0.25">
      <c r="B232" s="109"/>
      <c r="C232" s="110"/>
      <c r="D232" s="110"/>
      <c r="E232" s="72">
        <f>SUM(E202:E231)</f>
        <v>354</v>
      </c>
      <c r="F232" s="82"/>
      <c r="G232" s="102">
        <f>SUM(G202:G231)</f>
        <v>0</v>
      </c>
    </row>
    <row r="233" spans="1:7" ht="70.5" customHeight="1" x14ac:dyDescent="0.25">
      <c r="B233" s="228" t="s">
        <v>171</v>
      </c>
      <c r="C233" s="228"/>
      <c r="D233" s="228"/>
      <c r="E233" s="228"/>
      <c r="F233" s="228"/>
      <c r="G233" s="64"/>
    </row>
    <row r="234" spans="1:7" x14ac:dyDescent="0.25">
      <c r="B234" s="24" t="s">
        <v>172</v>
      </c>
      <c r="C234" s="25"/>
      <c r="D234" s="25"/>
      <c r="E234" s="25"/>
      <c r="F234" s="26"/>
      <c r="G234" s="60"/>
    </row>
    <row r="235" spans="1:7" x14ac:dyDescent="0.25">
      <c r="A235" s="1">
        <v>150</v>
      </c>
      <c r="B235" s="111" t="s">
        <v>75</v>
      </c>
      <c r="C235" s="111">
        <v>0</v>
      </c>
      <c r="D235" s="111">
        <v>3</v>
      </c>
      <c r="E235" s="111">
        <v>6</v>
      </c>
      <c r="F235" s="112"/>
      <c r="G235" s="35"/>
    </row>
    <row r="236" spans="1:7" ht="31.5" x14ac:dyDescent="0.25">
      <c r="A236" s="1">
        <v>151</v>
      </c>
      <c r="B236" s="36" t="s">
        <v>173</v>
      </c>
      <c r="C236" s="38">
        <v>0</v>
      </c>
      <c r="D236" s="38">
        <v>18</v>
      </c>
      <c r="E236" s="38">
        <v>36</v>
      </c>
      <c r="F236" s="65"/>
      <c r="G236" s="35"/>
    </row>
    <row r="237" spans="1:7" ht="31.5" x14ac:dyDescent="0.25">
      <c r="A237" s="1">
        <v>152</v>
      </c>
      <c r="B237" s="32" t="s">
        <v>174</v>
      </c>
      <c r="C237" s="33">
        <v>0</v>
      </c>
      <c r="D237" s="33">
        <v>9</v>
      </c>
      <c r="E237" s="33">
        <v>18</v>
      </c>
      <c r="F237" s="34"/>
      <c r="G237" s="35"/>
    </row>
    <row r="238" spans="1:7" ht="31.5" x14ac:dyDescent="0.25">
      <c r="A238" s="1">
        <v>153</v>
      </c>
      <c r="B238" s="32" t="s">
        <v>133</v>
      </c>
      <c r="C238" s="33">
        <v>0</v>
      </c>
      <c r="D238" s="33">
        <v>9</v>
      </c>
      <c r="E238" s="33">
        <v>18</v>
      </c>
      <c r="F238" s="34"/>
      <c r="G238" s="35"/>
    </row>
    <row r="239" spans="1:7" ht="31.5" x14ac:dyDescent="0.25">
      <c r="A239" s="1">
        <v>154</v>
      </c>
      <c r="B239" s="32" t="s">
        <v>175</v>
      </c>
      <c r="C239" s="33">
        <v>0</v>
      </c>
      <c r="D239" s="33">
        <v>3</v>
      </c>
      <c r="E239" s="33">
        <v>6</v>
      </c>
      <c r="F239" s="34"/>
      <c r="G239" s="35"/>
    </row>
    <row r="240" spans="1:7" ht="44.85" customHeight="1" x14ac:dyDescent="0.25">
      <c r="A240" s="1">
        <v>155</v>
      </c>
      <c r="B240" s="32" t="s">
        <v>176</v>
      </c>
      <c r="C240" s="33">
        <v>0</v>
      </c>
      <c r="D240" s="33">
        <v>3</v>
      </c>
      <c r="E240" s="33">
        <v>6</v>
      </c>
      <c r="F240" s="34"/>
      <c r="G240" s="35"/>
    </row>
    <row r="241" spans="1:7" ht="48.6" customHeight="1" x14ac:dyDescent="0.25">
      <c r="A241" s="1">
        <v>156</v>
      </c>
      <c r="B241" s="32" t="s">
        <v>86</v>
      </c>
      <c r="C241" s="33">
        <v>0</v>
      </c>
      <c r="D241" s="33">
        <v>3</v>
      </c>
      <c r="E241" s="33">
        <v>6</v>
      </c>
      <c r="F241" s="34"/>
      <c r="G241" s="35"/>
    </row>
    <row r="242" spans="1:7" ht="23.45" customHeight="1" x14ac:dyDescent="0.25">
      <c r="B242" s="44" t="s">
        <v>177</v>
      </c>
      <c r="C242" s="45"/>
      <c r="D242" s="45"/>
      <c r="E242" s="45"/>
      <c r="F242" s="30"/>
      <c r="G242" s="95"/>
    </row>
    <row r="243" spans="1:7" ht="61.7" customHeight="1" x14ac:dyDescent="0.25">
      <c r="A243" s="1">
        <v>156</v>
      </c>
      <c r="B243" s="32" t="s">
        <v>178</v>
      </c>
      <c r="C243" s="33">
        <v>0</v>
      </c>
      <c r="D243" s="33">
        <v>9</v>
      </c>
      <c r="E243" s="33">
        <v>18</v>
      </c>
      <c r="F243" s="34"/>
      <c r="G243" s="35"/>
    </row>
    <row r="244" spans="1:7" ht="31.5" x14ac:dyDescent="0.25">
      <c r="A244" s="1">
        <v>157</v>
      </c>
      <c r="B244" s="32" t="s">
        <v>179</v>
      </c>
      <c r="C244" s="33">
        <v>0</v>
      </c>
      <c r="D244" s="33">
        <v>3</v>
      </c>
      <c r="E244" s="33">
        <v>6</v>
      </c>
      <c r="F244" s="34"/>
      <c r="G244" s="35"/>
    </row>
    <row r="245" spans="1:7" ht="47.25" x14ac:dyDescent="0.25">
      <c r="A245" s="1">
        <v>158</v>
      </c>
      <c r="B245" s="32" t="s">
        <v>180</v>
      </c>
      <c r="C245" s="33">
        <v>0</v>
      </c>
      <c r="D245" s="33">
        <v>3</v>
      </c>
      <c r="E245" s="33">
        <v>6</v>
      </c>
      <c r="F245" s="34"/>
      <c r="G245" s="35"/>
    </row>
    <row r="246" spans="1:7" ht="31.5" x14ac:dyDescent="0.25">
      <c r="A246" s="1">
        <v>159</v>
      </c>
      <c r="B246" s="32" t="s">
        <v>141</v>
      </c>
      <c r="C246" s="33">
        <v>0</v>
      </c>
      <c r="D246" s="33">
        <v>3</v>
      </c>
      <c r="E246" s="33">
        <v>6</v>
      </c>
      <c r="F246" s="34"/>
      <c r="G246" s="35"/>
    </row>
    <row r="247" spans="1:7" x14ac:dyDescent="0.25">
      <c r="A247" s="1">
        <v>160</v>
      </c>
      <c r="B247" s="44" t="s">
        <v>181</v>
      </c>
      <c r="C247" s="45"/>
      <c r="D247" s="45"/>
      <c r="E247" s="45"/>
      <c r="F247" s="30"/>
      <c r="G247" s="95"/>
    </row>
    <row r="248" spans="1:7" ht="31.5" x14ac:dyDescent="0.25">
      <c r="A248" s="1">
        <v>161</v>
      </c>
      <c r="B248" s="32" t="s">
        <v>182</v>
      </c>
      <c r="C248" s="33">
        <v>0</v>
      </c>
      <c r="D248" s="33">
        <v>9</v>
      </c>
      <c r="E248" s="33">
        <f>IF(G248="NA",0,18)</f>
        <v>18</v>
      </c>
      <c r="F248" s="34" t="s">
        <v>46</v>
      </c>
      <c r="G248" s="35"/>
    </row>
    <row r="249" spans="1:7" ht="31.5" x14ac:dyDescent="0.25">
      <c r="A249" s="1">
        <v>162</v>
      </c>
      <c r="B249" s="32" t="s">
        <v>183</v>
      </c>
      <c r="C249" s="33">
        <v>0</v>
      </c>
      <c r="D249" s="33">
        <v>3</v>
      </c>
      <c r="E249" s="33">
        <f>IF(G249="NA",0,18)</f>
        <v>18</v>
      </c>
      <c r="F249" s="34" t="s">
        <v>46</v>
      </c>
      <c r="G249" s="35"/>
    </row>
    <row r="250" spans="1:7" x14ac:dyDescent="0.25">
      <c r="A250" s="1">
        <v>163</v>
      </c>
      <c r="B250" s="36" t="s">
        <v>184</v>
      </c>
      <c r="C250" s="38">
        <v>0</v>
      </c>
      <c r="D250" s="38">
        <v>9</v>
      </c>
      <c r="E250" s="90">
        <f>IF(G250="NA",0,18)</f>
        <v>18</v>
      </c>
      <c r="F250" s="65" t="s">
        <v>46</v>
      </c>
      <c r="G250" s="35"/>
    </row>
    <row r="251" spans="1:7" ht="31.5" x14ac:dyDescent="0.25">
      <c r="A251" s="1">
        <v>164</v>
      </c>
      <c r="B251" s="36" t="s">
        <v>185</v>
      </c>
      <c r="C251" s="38">
        <v>0</v>
      </c>
      <c r="D251" s="38">
        <v>9</v>
      </c>
      <c r="E251" s="90">
        <f>IF(G251="NA",0,18)</f>
        <v>18</v>
      </c>
      <c r="F251" s="65" t="s">
        <v>46</v>
      </c>
      <c r="G251" s="35"/>
    </row>
    <row r="252" spans="1:7" ht="46.15" customHeight="1" x14ac:dyDescent="0.25">
      <c r="A252" s="1">
        <v>165</v>
      </c>
      <c r="B252" s="32" t="s">
        <v>186</v>
      </c>
      <c r="C252" s="33">
        <v>0</v>
      </c>
      <c r="D252" s="33">
        <v>18</v>
      </c>
      <c r="E252" s="90">
        <f>IF(G252="NA",0,36)</f>
        <v>36</v>
      </c>
      <c r="F252" s="34" t="s">
        <v>46</v>
      </c>
      <c r="G252" s="35"/>
    </row>
    <row r="253" spans="1:7" x14ac:dyDescent="0.25">
      <c r="A253" s="1">
        <v>166</v>
      </c>
      <c r="B253" s="32" t="s">
        <v>187</v>
      </c>
      <c r="C253" s="33">
        <v>0</v>
      </c>
      <c r="D253" s="33">
        <v>3</v>
      </c>
      <c r="E253" s="33">
        <f>IF(G253="NA",0,6)</f>
        <v>6</v>
      </c>
      <c r="F253" s="34" t="s">
        <v>46</v>
      </c>
      <c r="G253" s="35"/>
    </row>
    <row r="254" spans="1:7" x14ac:dyDescent="0.25">
      <c r="B254" s="99"/>
      <c r="C254" s="113"/>
      <c r="D254" s="113"/>
      <c r="E254" s="70">
        <f>SUM(E248:E253)</f>
        <v>114</v>
      </c>
      <c r="F254" s="101"/>
      <c r="G254" s="114">
        <f>SUM(G248:G253)</f>
        <v>0</v>
      </c>
    </row>
    <row r="255" spans="1:7" x14ac:dyDescent="0.25">
      <c r="B255" s="99"/>
      <c r="C255" s="113"/>
      <c r="D255" s="113"/>
      <c r="E255" s="70">
        <f>SUM(E254+E232)</f>
        <v>468</v>
      </c>
      <c r="F255" s="101"/>
      <c r="G255" s="114">
        <f>SUM(G254+G232)</f>
        <v>0</v>
      </c>
    </row>
    <row r="256" spans="1:7" ht="21.4" customHeight="1" x14ac:dyDescent="0.25">
      <c r="B256" s="103" t="s">
        <v>188</v>
      </c>
      <c r="C256" s="100">
        <f>29.99%*E255</f>
        <v>140.35319999999999</v>
      </c>
      <c r="D256" s="100">
        <f>59.99%*E255</f>
        <v>280.75319999999999</v>
      </c>
      <c r="E256" s="53" t="str">
        <f>IF(G255&lt;C256,"ΥΨ./ΣΥΜ.","-")</f>
        <v>ΥΨ./ΣΥΜ.</v>
      </c>
      <c r="F256" s="54" t="str">
        <f>IF(AND(G255&gt;C256,G255&lt;D256),"ΜΕΣ./ΣΥΜ.","-")</f>
        <v>-</v>
      </c>
      <c r="G256" s="55" t="str">
        <f>IF(G255&gt;D256,"ΧΑΜ./ΣΥΜ","-")</f>
        <v>-</v>
      </c>
    </row>
    <row r="257" spans="1:7" ht="94.5" customHeight="1" x14ac:dyDescent="0.25">
      <c r="B257" s="221" t="s">
        <v>88</v>
      </c>
      <c r="C257" s="221"/>
      <c r="D257" s="221"/>
      <c r="E257" s="221"/>
      <c r="F257" s="221"/>
      <c r="G257" s="64"/>
    </row>
    <row r="258" spans="1:7" x14ac:dyDescent="0.25">
      <c r="B258" s="105" t="s">
        <v>189</v>
      </c>
      <c r="C258" s="106"/>
      <c r="D258" s="106"/>
      <c r="E258" s="106"/>
      <c r="F258" s="107"/>
      <c r="G258" s="108"/>
    </row>
    <row r="259" spans="1:7" ht="32.25" customHeight="1" x14ac:dyDescent="0.25">
      <c r="B259" s="226" t="s">
        <v>190</v>
      </c>
      <c r="C259" s="226"/>
      <c r="D259" s="25"/>
      <c r="E259" s="25"/>
      <c r="F259" s="26"/>
      <c r="G259" s="60"/>
    </row>
    <row r="260" spans="1:7" ht="31.5" x14ac:dyDescent="0.25">
      <c r="A260" s="1">
        <v>167</v>
      </c>
      <c r="B260" s="36" t="s">
        <v>191</v>
      </c>
      <c r="C260" s="38">
        <v>0</v>
      </c>
      <c r="D260" s="38">
        <v>3</v>
      </c>
      <c r="E260" s="38">
        <v>6</v>
      </c>
      <c r="F260" s="65"/>
      <c r="G260" s="35"/>
    </row>
    <row r="261" spans="1:7" ht="47.25" x14ac:dyDescent="0.25">
      <c r="A261" s="1">
        <v>168</v>
      </c>
      <c r="B261" s="36" t="s">
        <v>150</v>
      </c>
      <c r="C261" s="38">
        <v>0</v>
      </c>
      <c r="D261" s="38">
        <v>3</v>
      </c>
      <c r="E261" s="38">
        <v>6</v>
      </c>
      <c r="F261" s="65"/>
      <c r="G261" s="35"/>
    </row>
    <row r="262" spans="1:7" ht="46.15" customHeight="1" x14ac:dyDescent="0.25">
      <c r="A262" s="1">
        <v>169</v>
      </c>
      <c r="B262" s="36" t="s">
        <v>192</v>
      </c>
      <c r="C262" s="38">
        <v>0</v>
      </c>
      <c r="D262" s="38">
        <v>3</v>
      </c>
      <c r="E262" s="38">
        <v>6</v>
      </c>
      <c r="F262" s="65"/>
      <c r="G262" s="35"/>
    </row>
    <row r="263" spans="1:7" ht="29.25" customHeight="1" x14ac:dyDescent="0.25">
      <c r="A263" s="1">
        <v>170</v>
      </c>
      <c r="B263" s="36" t="s">
        <v>193</v>
      </c>
      <c r="C263" s="38">
        <v>0</v>
      </c>
      <c r="D263" s="38">
        <v>9</v>
      </c>
      <c r="E263" s="38">
        <v>18</v>
      </c>
      <c r="F263" s="65"/>
      <c r="G263" s="35"/>
    </row>
    <row r="264" spans="1:7" ht="31.5" x14ac:dyDescent="0.25">
      <c r="A264" s="1">
        <v>171</v>
      </c>
      <c r="B264" s="36" t="s">
        <v>194</v>
      </c>
      <c r="C264" s="38">
        <v>0</v>
      </c>
      <c r="D264" s="38">
        <v>3</v>
      </c>
      <c r="E264" s="38">
        <f>IF(G264="NA",0,6)</f>
        <v>6</v>
      </c>
      <c r="F264" s="65" t="s">
        <v>46</v>
      </c>
      <c r="G264" s="35"/>
    </row>
    <row r="265" spans="1:7" ht="27.2" customHeight="1" x14ac:dyDescent="0.25">
      <c r="A265" s="1">
        <v>172</v>
      </c>
      <c r="B265" s="36" t="s">
        <v>195</v>
      </c>
      <c r="C265" s="38">
        <v>0</v>
      </c>
      <c r="D265" s="38">
        <v>3</v>
      </c>
      <c r="E265" s="38">
        <v>6</v>
      </c>
      <c r="F265" s="65"/>
      <c r="G265" s="35"/>
    </row>
    <row r="266" spans="1:7" ht="31.5" x14ac:dyDescent="0.25">
      <c r="A266" s="1">
        <v>173</v>
      </c>
      <c r="B266" s="36" t="s">
        <v>196</v>
      </c>
      <c r="C266" s="38">
        <v>0</v>
      </c>
      <c r="D266" s="38">
        <v>3</v>
      </c>
      <c r="E266" s="38">
        <v>6</v>
      </c>
      <c r="F266" s="65"/>
      <c r="G266" s="35"/>
    </row>
    <row r="267" spans="1:7" x14ac:dyDescent="0.25">
      <c r="A267" s="1">
        <v>174</v>
      </c>
      <c r="B267" s="36" t="s">
        <v>118</v>
      </c>
      <c r="C267" s="38">
        <v>0</v>
      </c>
      <c r="D267" s="38">
        <v>3</v>
      </c>
      <c r="E267" s="38">
        <v>6</v>
      </c>
      <c r="F267" s="65"/>
      <c r="G267" s="35"/>
    </row>
    <row r="268" spans="1:7" ht="31.5" x14ac:dyDescent="0.25">
      <c r="A268" s="1">
        <v>175</v>
      </c>
      <c r="B268" s="36" t="s">
        <v>197</v>
      </c>
      <c r="C268" s="38">
        <v>0</v>
      </c>
      <c r="D268" s="38">
        <v>3</v>
      </c>
      <c r="E268" s="38">
        <v>6</v>
      </c>
      <c r="F268" s="65"/>
      <c r="G268" s="35"/>
    </row>
    <row r="269" spans="1:7" x14ac:dyDescent="0.25">
      <c r="A269" s="1">
        <v>176</v>
      </c>
      <c r="B269" s="36" t="s">
        <v>198</v>
      </c>
      <c r="C269" s="38">
        <v>0</v>
      </c>
      <c r="D269" s="38">
        <v>3</v>
      </c>
      <c r="E269" s="38">
        <v>6</v>
      </c>
      <c r="F269" s="65"/>
      <c r="G269" s="35"/>
    </row>
    <row r="270" spans="1:7" x14ac:dyDescent="0.25">
      <c r="A270" s="1">
        <v>177</v>
      </c>
      <c r="B270" s="36" t="s">
        <v>199</v>
      </c>
      <c r="C270" s="38">
        <v>0</v>
      </c>
      <c r="D270" s="38">
        <v>3</v>
      </c>
      <c r="E270" s="38">
        <f>IF(G270="NA",0,6)</f>
        <v>6</v>
      </c>
      <c r="F270" s="65" t="s">
        <v>46</v>
      </c>
      <c r="G270" s="35"/>
    </row>
    <row r="271" spans="1:7" x14ac:dyDescent="0.25">
      <c r="A271" s="1">
        <v>178</v>
      </c>
      <c r="B271" s="36" t="s">
        <v>200</v>
      </c>
      <c r="C271" s="38">
        <v>0</v>
      </c>
      <c r="D271" s="38">
        <v>3</v>
      </c>
      <c r="E271" s="38">
        <v>6</v>
      </c>
      <c r="F271" s="65"/>
      <c r="G271" s="35"/>
    </row>
    <row r="272" spans="1:7" x14ac:dyDescent="0.25">
      <c r="A272" s="1">
        <v>179</v>
      </c>
      <c r="B272" s="36" t="s">
        <v>201</v>
      </c>
      <c r="C272" s="38">
        <v>0</v>
      </c>
      <c r="D272" s="38">
        <v>3</v>
      </c>
      <c r="E272" s="38">
        <v>6</v>
      </c>
      <c r="F272" s="65"/>
      <c r="G272" s="35"/>
    </row>
    <row r="273" spans="1:7" x14ac:dyDescent="0.25">
      <c r="B273" s="115" t="s">
        <v>202</v>
      </c>
      <c r="C273" s="115"/>
      <c r="D273" s="115"/>
      <c r="E273" s="115"/>
      <c r="F273" s="116"/>
      <c r="G273" s="117"/>
    </row>
    <row r="274" spans="1:7" ht="31.5" x14ac:dyDescent="0.25">
      <c r="A274" s="1">
        <v>180</v>
      </c>
      <c r="B274" s="36" t="s">
        <v>203</v>
      </c>
      <c r="C274" s="38">
        <v>0</v>
      </c>
      <c r="D274" s="38">
        <v>3</v>
      </c>
      <c r="E274" s="38">
        <v>6</v>
      </c>
      <c r="F274" s="65"/>
      <c r="G274" s="35"/>
    </row>
    <row r="275" spans="1:7" ht="31.5" x14ac:dyDescent="0.25">
      <c r="A275" s="1">
        <v>181</v>
      </c>
      <c r="B275" s="36" t="s">
        <v>204</v>
      </c>
      <c r="C275" s="38">
        <v>0</v>
      </c>
      <c r="D275" s="38">
        <v>3</v>
      </c>
      <c r="E275" s="38">
        <v>6</v>
      </c>
      <c r="F275" s="65"/>
      <c r="G275" s="35"/>
    </row>
    <row r="276" spans="1:7" x14ac:dyDescent="0.25">
      <c r="A276" s="1">
        <v>182</v>
      </c>
      <c r="B276" s="36" t="s">
        <v>205</v>
      </c>
      <c r="C276" s="38">
        <v>0</v>
      </c>
      <c r="D276" s="38">
        <v>3</v>
      </c>
      <c r="E276" s="38">
        <f>IF(G276="NA",0,6)</f>
        <v>6</v>
      </c>
      <c r="F276" s="65" t="s">
        <v>46</v>
      </c>
      <c r="G276" s="35"/>
    </row>
    <row r="277" spans="1:7" ht="31.5" x14ac:dyDescent="0.25">
      <c r="A277" s="1">
        <v>183</v>
      </c>
      <c r="B277" s="36" t="s">
        <v>206</v>
      </c>
      <c r="C277" s="38">
        <v>0</v>
      </c>
      <c r="D277" s="38">
        <v>3</v>
      </c>
      <c r="E277" s="38">
        <f>IF(G277="NA",0,6)</f>
        <v>6</v>
      </c>
      <c r="F277" s="65" t="s">
        <v>46</v>
      </c>
      <c r="G277" s="35"/>
    </row>
    <row r="278" spans="1:7" x14ac:dyDescent="0.25">
      <c r="B278" s="24" t="s">
        <v>172</v>
      </c>
      <c r="C278" s="25"/>
      <c r="D278" s="25"/>
      <c r="E278" s="25"/>
      <c r="F278" s="26"/>
      <c r="G278" s="60"/>
    </row>
    <row r="279" spans="1:7" ht="31.5" x14ac:dyDescent="0.25">
      <c r="A279" s="1">
        <v>184</v>
      </c>
      <c r="B279" s="41" t="s">
        <v>207</v>
      </c>
      <c r="C279" s="41">
        <v>0</v>
      </c>
      <c r="D279" s="41">
        <v>18</v>
      </c>
      <c r="E279" s="41">
        <v>36</v>
      </c>
      <c r="F279" s="43"/>
      <c r="G279" s="41"/>
    </row>
    <row r="280" spans="1:7" x14ac:dyDescent="0.25">
      <c r="B280" s="118"/>
      <c r="C280" s="119"/>
      <c r="D280" s="119"/>
      <c r="E280" s="72">
        <f>SUM(E260:E279)</f>
        <v>150</v>
      </c>
      <c r="F280" s="120"/>
      <c r="G280" s="102">
        <f>SUM(G260:G279)</f>
        <v>0</v>
      </c>
    </row>
    <row r="281" spans="1:7" x14ac:dyDescent="0.25">
      <c r="B281" s="121" t="s">
        <v>208</v>
      </c>
      <c r="C281" s="122">
        <f>29.99%*E280</f>
        <v>44.984999999999999</v>
      </c>
      <c r="D281" s="122">
        <f>59.99%*E280</f>
        <v>89.984999999999999</v>
      </c>
      <c r="E281" s="53" t="str">
        <f>IF(G280&lt;C281,"ΥΨ./ΣΥΜ.","-")</f>
        <v>ΥΨ./ΣΥΜ.</v>
      </c>
      <c r="F281" s="54" t="str">
        <f>IF(AND(G280&gt;C281,G280&lt;D281),"ΜΕΣ./ΣΥΜ.","-")</f>
        <v>-</v>
      </c>
      <c r="G281" s="55" t="str">
        <f>IF(G280&gt;D281,"ΧΑΜ./ΣΥΜ","-")</f>
        <v>-</v>
      </c>
    </row>
    <row r="282" spans="1:7" ht="69.75" customHeight="1" x14ac:dyDescent="0.25">
      <c r="B282" s="225" t="s">
        <v>88</v>
      </c>
      <c r="C282" s="225"/>
      <c r="D282" s="225"/>
      <c r="E282" s="225"/>
      <c r="F282" s="225"/>
      <c r="G282" s="123"/>
    </row>
    <row r="283" spans="1:7" x14ac:dyDescent="0.25">
      <c r="B283" s="105" t="s">
        <v>209</v>
      </c>
      <c r="C283" s="106"/>
      <c r="D283" s="106"/>
      <c r="E283" s="106"/>
      <c r="F283" s="107"/>
      <c r="G283" s="108"/>
    </row>
    <row r="284" spans="1:7" ht="31.5" customHeight="1" x14ac:dyDescent="0.25">
      <c r="B284" s="226" t="s">
        <v>210</v>
      </c>
      <c r="C284" s="226"/>
      <c r="D284" s="25"/>
      <c r="E284" s="25"/>
      <c r="F284" s="26"/>
      <c r="G284" s="60"/>
    </row>
    <row r="285" spans="1:7" ht="19.5" customHeight="1" x14ac:dyDescent="0.25">
      <c r="A285" s="1">
        <v>185</v>
      </c>
      <c r="B285" s="36" t="s">
        <v>211</v>
      </c>
      <c r="C285" s="38">
        <v>0</v>
      </c>
      <c r="D285" s="38">
        <v>3</v>
      </c>
      <c r="E285" s="38">
        <v>6</v>
      </c>
      <c r="F285" s="65"/>
      <c r="G285" s="35"/>
    </row>
    <row r="286" spans="1:7" ht="44.85" customHeight="1" x14ac:dyDescent="0.25">
      <c r="A286" s="1">
        <v>186</v>
      </c>
      <c r="B286" s="36" t="s">
        <v>150</v>
      </c>
      <c r="C286" s="38">
        <v>0</v>
      </c>
      <c r="D286" s="38">
        <v>3</v>
      </c>
      <c r="E286" s="38">
        <v>6</v>
      </c>
      <c r="F286" s="65"/>
      <c r="G286" s="35"/>
    </row>
    <row r="287" spans="1:7" ht="31.5" x14ac:dyDescent="0.25">
      <c r="A287" s="1">
        <v>187</v>
      </c>
      <c r="B287" s="124" t="s">
        <v>212</v>
      </c>
      <c r="C287" s="38">
        <v>0</v>
      </c>
      <c r="D287" s="38">
        <v>3</v>
      </c>
      <c r="E287" s="38">
        <v>6</v>
      </c>
      <c r="F287" s="65"/>
      <c r="G287" s="35"/>
    </row>
    <row r="288" spans="1:7" ht="29.25" customHeight="1" x14ac:dyDescent="0.25">
      <c r="A288" s="1">
        <v>188</v>
      </c>
      <c r="B288" s="36" t="s">
        <v>123</v>
      </c>
      <c r="C288" s="197">
        <v>0</v>
      </c>
      <c r="D288" s="197">
        <v>9</v>
      </c>
      <c r="E288" s="197">
        <v>18</v>
      </c>
      <c r="F288" s="210"/>
      <c r="G288" s="193"/>
    </row>
    <row r="289" spans="1:64" x14ac:dyDescent="0.25">
      <c r="A289" s="1">
        <v>189</v>
      </c>
      <c r="B289" s="36" t="s">
        <v>213</v>
      </c>
      <c r="C289" s="38">
        <v>0</v>
      </c>
      <c r="D289" s="38">
        <v>3</v>
      </c>
      <c r="E289" s="38">
        <f>IF(G289="NA",0,6)</f>
        <v>6</v>
      </c>
      <c r="F289" s="65" t="s">
        <v>46</v>
      </c>
      <c r="G289" s="35"/>
    </row>
    <row r="290" spans="1:64" x14ac:dyDescent="0.25">
      <c r="A290" s="1">
        <v>190</v>
      </c>
      <c r="B290" s="36" t="s">
        <v>118</v>
      </c>
      <c r="C290" s="38">
        <v>0</v>
      </c>
      <c r="D290" s="38">
        <v>3</v>
      </c>
      <c r="E290" s="38">
        <v>6</v>
      </c>
      <c r="F290" s="65"/>
      <c r="G290" s="35"/>
    </row>
    <row r="291" spans="1:64" ht="28.5" customHeight="1" x14ac:dyDescent="0.25">
      <c r="A291" s="1">
        <v>191</v>
      </c>
      <c r="B291" s="36" t="s">
        <v>214</v>
      </c>
      <c r="C291" s="38">
        <v>0</v>
      </c>
      <c r="D291" s="38">
        <v>3</v>
      </c>
      <c r="E291" s="38">
        <v>6</v>
      </c>
      <c r="F291" s="65"/>
      <c r="G291" s="35"/>
    </row>
    <row r="292" spans="1:64" x14ac:dyDescent="0.25">
      <c r="A292" s="1">
        <v>192</v>
      </c>
      <c r="B292" s="36" t="s">
        <v>215</v>
      </c>
      <c r="C292" s="38">
        <v>0</v>
      </c>
      <c r="D292" s="38">
        <v>3</v>
      </c>
      <c r="E292" s="38">
        <v>6</v>
      </c>
      <c r="F292" s="65"/>
      <c r="G292" s="35"/>
    </row>
    <row r="293" spans="1:64" x14ac:dyDescent="0.25">
      <c r="A293" s="1">
        <v>193</v>
      </c>
      <c r="B293" s="36" t="s">
        <v>216</v>
      </c>
      <c r="C293" s="38">
        <v>0</v>
      </c>
      <c r="D293" s="38">
        <v>3</v>
      </c>
      <c r="E293" s="38">
        <v>6</v>
      </c>
      <c r="F293" s="65"/>
      <c r="G293" s="35"/>
    </row>
    <row r="294" spans="1:64" ht="53.25" customHeight="1" x14ac:dyDescent="0.25">
      <c r="A294" s="1">
        <v>194</v>
      </c>
      <c r="B294" s="202" t="s">
        <v>151</v>
      </c>
      <c r="C294" s="38">
        <v>0</v>
      </c>
      <c r="D294" s="38">
        <v>9</v>
      </c>
      <c r="E294" s="38">
        <v>18</v>
      </c>
      <c r="F294" s="65"/>
      <c r="G294" s="35"/>
    </row>
    <row r="295" spans="1:64" ht="31.5" x14ac:dyDescent="0.25">
      <c r="A295" s="1">
        <v>195</v>
      </c>
      <c r="B295" s="196" t="s">
        <v>217</v>
      </c>
      <c r="C295" s="38">
        <v>0</v>
      </c>
      <c r="D295" s="38">
        <v>9</v>
      </c>
      <c r="E295" s="38">
        <v>18</v>
      </c>
      <c r="F295" s="65"/>
      <c r="G295" s="35">
        <v>9</v>
      </c>
    </row>
    <row r="296" spans="1:64" ht="34.5" customHeight="1" thickBot="1" x14ac:dyDescent="0.3">
      <c r="A296" s="1">
        <v>196</v>
      </c>
      <c r="B296" s="198" t="s">
        <v>312</v>
      </c>
      <c r="C296" s="38">
        <v>0</v>
      </c>
      <c r="D296" s="38">
        <v>18</v>
      </c>
      <c r="E296" s="38">
        <v>36</v>
      </c>
      <c r="F296" s="65"/>
      <c r="G296" s="35"/>
    </row>
    <row r="297" spans="1:64" ht="19.5" customHeight="1" thickBot="1" x14ac:dyDescent="0.3">
      <c r="A297" s="1">
        <v>197</v>
      </c>
      <c r="B297" s="190" t="s">
        <v>127</v>
      </c>
      <c r="C297" s="90">
        <v>0</v>
      </c>
      <c r="D297" s="90">
        <v>3</v>
      </c>
      <c r="E297" s="90">
        <v>6</v>
      </c>
      <c r="F297" s="34"/>
      <c r="G297" s="35"/>
    </row>
    <row r="298" spans="1:64" ht="32.25" thickBot="1" x14ac:dyDescent="0.3">
      <c r="A298" s="1">
        <v>198</v>
      </c>
      <c r="B298" s="36" t="s">
        <v>218</v>
      </c>
      <c r="C298" s="38">
        <v>0</v>
      </c>
      <c r="D298" s="38">
        <v>3</v>
      </c>
      <c r="E298" s="38">
        <v>6</v>
      </c>
      <c r="F298" s="65"/>
      <c r="G298" s="35"/>
    </row>
    <row r="299" spans="1:64" ht="64.5" customHeight="1" x14ac:dyDescent="0.25">
      <c r="B299" s="104" t="s">
        <v>88</v>
      </c>
      <c r="C299" s="125"/>
      <c r="D299" s="125"/>
      <c r="E299" s="125"/>
      <c r="F299" s="126"/>
      <c r="G299" s="64"/>
    </row>
    <row r="300" spans="1:64" x14ac:dyDescent="0.25">
      <c r="B300" s="24" t="s">
        <v>172</v>
      </c>
      <c r="C300" s="25"/>
      <c r="D300" s="25"/>
      <c r="E300" s="25"/>
      <c r="F300" s="26"/>
      <c r="G300" s="60"/>
    </row>
    <row r="301" spans="1:64" x14ac:dyDescent="0.25">
      <c r="A301" s="1">
        <v>199</v>
      </c>
      <c r="B301" s="36" t="s">
        <v>75</v>
      </c>
      <c r="C301" s="36">
        <v>0</v>
      </c>
      <c r="D301" s="36">
        <v>3</v>
      </c>
      <c r="E301" s="36">
        <v>6</v>
      </c>
      <c r="F301" s="65"/>
      <c r="G301" s="36"/>
    </row>
    <row r="302" spans="1:64" x14ac:dyDescent="0.25">
      <c r="A302" s="1">
        <v>200</v>
      </c>
      <c r="B302" s="36" t="s">
        <v>219</v>
      </c>
      <c r="C302" s="38">
        <v>0</v>
      </c>
      <c r="D302" s="38">
        <v>3</v>
      </c>
      <c r="E302" s="38">
        <v>6</v>
      </c>
      <c r="F302" s="65"/>
      <c r="G302" s="36"/>
    </row>
    <row r="303" spans="1:64" s="194" customFormat="1" x14ac:dyDescent="0.25">
      <c r="A303" s="211"/>
      <c r="B303" s="212"/>
      <c r="C303" s="216"/>
      <c r="D303" s="216"/>
      <c r="E303" s="214">
        <f>SUM(E285:E302)</f>
        <v>162</v>
      </c>
      <c r="F303" s="217"/>
      <c r="G303" s="215">
        <f>SUM(G285:G302)</f>
        <v>9</v>
      </c>
      <c r="H303" s="213"/>
      <c r="I303" s="213"/>
      <c r="J303" s="213"/>
      <c r="K303" s="213"/>
      <c r="L303" s="213"/>
      <c r="M303" s="213"/>
      <c r="N303" s="213"/>
      <c r="O303" s="213"/>
      <c r="P303" s="213"/>
      <c r="Q303" s="213"/>
      <c r="R303" s="213"/>
      <c r="S303" s="213"/>
      <c r="T303" s="213"/>
      <c r="U303" s="213"/>
      <c r="V303" s="213"/>
      <c r="W303" s="213"/>
      <c r="X303" s="213"/>
      <c r="Y303" s="213"/>
      <c r="Z303" s="213"/>
      <c r="AA303" s="213"/>
      <c r="AB303" s="213"/>
      <c r="AC303" s="213"/>
      <c r="AD303" s="213"/>
      <c r="AE303" s="213"/>
      <c r="AF303" s="213"/>
      <c r="AG303" s="213"/>
      <c r="AH303" s="213"/>
      <c r="AI303" s="213"/>
      <c r="AJ303" s="213"/>
      <c r="AK303" s="213"/>
      <c r="AL303" s="213"/>
      <c r="AM303" s="213"/>
      <c r="AN303" s="213"/>
      <c r="AO303" s="213"/>
      <c r="AP303" s="213"/>
      <c r="AQ303" s="213"/>
      <c r="AR303" s="213"/>
      <c r="AS303" s="213"/>
      <c r="AT303" s="213"/>
      <c r="AU303" s="213"/>
      <c r="AV303" s="213"/>
      <c r="AW303" s="213"/>
      <c r="AX303" s="213"/>
      <c r="AY303" s="213"/>
      <c r="AZ303" s="213"/>
      <c r="BA303" s="213"/>
      <c r="BB303" s="213"/>
      <c r="BC303" s="213"/>
      <c r="BD303" s="213"/>
      <c r="BE303" s="213"/>
      <c r="BF303" s="213"/>
      <c r="BG303" s="213"/>
      <c r="BH303" s="213"/>
      <c r="BI303" s="213"/>
      <c r="BJ303" s="213"/>
      <c r="BK303" s="213"/>
      <c r="BL303" s="213"/>
    </row>
    <row r="304" spans="1:64" x14ac:dyDescent="0.25">
      <c r="B304" s="51" t="s">
        <v>220</v>
      </c>
      <c r="C304" s="52">
        <f>29.99%*E303</f>
        <v>48.583799999999997</v>
      </c>
      <c r="D304" s="52">
        <f>59.99%*E303</f>
        <v>97.183800000000005</v>
      </c>
      <c r="E304" s="53" t="str">
        <f>IF(G303&lt;C304,"ΥΨ./ΣΥΜ.","-")</f>
        <v>ΥΨ./ΣΥΜ.</v>
      </c>
      <c r="F304" s="54" t="str">
        <f>IF(AND(G303&gt;C304,G303&lt;D304),"ΜΕΣ./ΣΥΜ.","-")</f>
        <v>-</v>
      </c>
      <c r="G304" s="55" t="str">
        <f>IF(G303&gt;D304,"ΧΑΜ./ΣΥΜ","-")</f>
        <v>-</v>
      </c>
    </row>
    <row r="305" spans="1:64" ht="60" customHeight="1" x14ac:dyDescent="0.25">
      <c r="B305" s="221" t="s">
        <v>171</v>
      </c>
      <c r="C305" s="221"/>
      <c r="D305" s="221"/>
      <c r="E305" s="221"/>
      <c r="F305" s="221"/>
      <c r="G305" s="64"/>
    </row>
    <row r="306" spans="1:64" ht="24.75" customHeight="1" x14ac:dyDescent="0.25">
      <c r="B306" s="105" t="s">
        <v>221</v>
      </c>
      <c r="C306" s="106"/>
      <c r="D306" s="106"/>
      <c r="E306" s="106"/>
      <c r="F306" s="106"/>
      <c r="G306" s="108"/>
    </row>
    <row r="307" spans="1:64" x14ac:dyDescent="0.25">
      <c r="A307" s="78"/>
      <c r="B307" s="127" t="s">
        <v>314</v>
      </c>
      <c r="C307" s="128"/>
      <c r="D307" s="128"/>
      <c r="E307" s="128"/>
      <c r="F307" s="129"/>
      <c r="G307" s="130"/>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7"/>
      <c r="BC307" s="67"/>
      <c r="BD307" s="67"/>
      <c r="BE307" s="67"/>
      <c r="BF307" s="67"/>
      <c r="BG307" s="67"/>
      <c r="BH307" s="67"/>
      <c r="BI307" s="67"/>
      <c r="BJ307" s="67"/>
      <c r="BK307" s="67"/>
      <c r="BL307" s="67"/>
    </row>
    <row r="308" spans="1:64" ht="31.5" customHeight="1" x14ac:dyDescent="0.25">
      <c r="B308" s="24" t="s">
        <v>222</v>
      </c>
      <c r="C308" s="25"/>
      <c r="D308" s="25"/>
      <c r="E308" s="25"/>
      <c r="F308" s="26"/>
      <c r="G308" s="60"/>
    </row>
    <row r="309" spans="1:64" ht="69" customHeight="1" x14ac:dyDescent="0.25">
      <c r="A309" s="1">
        <v>201</v>
      </c>
      <c r="B309" s="32" t="s">
        <v>223</v>
      </c>
      <c r="C309" s="33">
        <v>0</v>
      </c>
      <c r="D309" s="33">
        <v>3</v>
      </c>
      <c r="E309" s="33">
        <f>IF(G309="NA",0,6)</f>
        <v>6</v>
      </c>
      <c r="F309" s="34" t="s">
        <v>46</v>
      </c>
      <c r="G309" s="35"/>
    </row>
    <row r="310" spans="1:64" ht="45.4" customHeight="1" x14ac:dyDescent="0.25">
      <c r="A310" s="1">
        <v>202</v>
      </c>
      <c r="B310" s="32" t="s">
        <v>224</v>
      </c>
      <c r="C310" s="33">
        <v>0</v>
      </c>
      <c r="D310" s="33">
        <v>3</v>
      </c>
      <c r="E310" s="33">
        <v>6</v>
      </c>
      <c r="F310" s="34"/>
      <c r="G310" s="35"/>
    </row>
    <row r="311" spans="1:64" ht="34.35" customHeight="1" x14ac:dyDescent="0.25">
      <c r="A311" s="1">
        <v>203</v>
      </c>
      <c r="B311" s="36" t="s">
        <v>225</v>
      </c>
      <c r="C311" s="38">
        <v>0</v>
      </c>
      <c r="D311" s="38">
        <v>3</v>
      </c>
      <c r="E311" s="33">
        <v>6</v>
      </c>
      <c r="F311" s="65"/>
      <c r="G311" s="35"/>
    </row>
    <row r="312" spans="1:64" ht="31.5" x14ac:dyDescent="0.25">
      <c r="A312" s="1">
        <v>204</v>
      </c>
      <c r="B312" s="36" t="s">
        <v>226</v>
      </c>
      <c r="C312" s="38">
        <v>0</v>
      </c>
      <c r="D312" s="38">
        <v>3</v>
      </c>
      <c r="E312" s="33">
        <v>6</v>
      </c>
      <c r="F312" s="65"/>
      <c r="G312" s="35"/>
    </row>
    <row r="313" spans="1:64" x14ac:dyDescent="0.25">
      <c r="A313" s="1">
        <v>205</v>
      </c>
      <c r="B313" s="36" t="s">
        <v>227</v>
      </c>
      <c r="C313" s="38">
        <v>0</v>
      </c>
      <c r="D313" s="38">
        <v>3</v>
      </c>
      <c r="E313" s="90">
        <f>IF(G313="NA",0,6)</f>
        <v>6</v>
      </c>
      <c r="F313" s="65" t="s">
        <v>46</v>
      </c>
      <c r="G313" s="35"/>
    </row>
    <row r="314" spans="1:64" x14ac:dyDescent="0.25">
      <c r="A314" s="1">
        <v>206</v>
      </c>
      <c r="B314" s="32" t="s">
        <v>228</v>
      </c>
      <c r="C314" s="33">
        <v>0</v>
      </c>
      <c r="D314" s="33">
        <v>3</v>
      </c>
      <c r="E314" s="33">
        <v>6</v>
      </c>
      <c r="F314" s="34"/>
      <c r="G314" s="35"/>
    </row>
    <row r="315" spans="1:64" ht="31.5" x14ac:dyDescent="0.25">
      <c r="A315" s="1">
        <v>207</v>
      </c>
      <c r="B315" s="32" t="s">
        <v>229</v>
      </c>
      <c r="C315" s="33">
        <v>0</v>
      </c>
      <c r="D315" s="33">
        <v>3</v>
      </c>
      <c r="E315" s="33">
        <v>6</v>
      </c>
      <c r="F315" s="34"/>
      <c r="G315" s="35"/>
    </row>
    <row r="316" spans="1:64" x14ac:dyDescent="0.25">
      <c r="A316" s="1">
        <v>208</v>
      </c>
      <c r="B316" s="32" t="s">
        <v>230</v>
      </c>
      <c r="C316" s="33">
        <v>0</v>
      </c>
      <c r="D316" s="33">
        <v>3</v>
      </c>
      <c r="E316" s="33">
        <v>6</v>
      </c>
      <c r="F316" s="34"/>
      <c r="G316" s="35"/>
    </row>
    <row r="317" spans="1:64" x14ac:dyDescent="0.25">
      <c r="A317" s="1">
        <v>209</v>
      </c>
      <c r="B317" s="32" t="s">
        <v>231</v>
      </c>
      <c r="C317" s="33">
        <v>0</v>
      </c>
      <c r="D317" s="33">
        <v>3</v>
      </c>
      <c r="E317" s="33">
        <v>6</v>
      </c>
      <c r="F317" s="34"/>
      <c r="G317" s="35"/>
    </row>
    <row r="318" spans="1:64" ht="31.5" x14ac:dyDescent="0.25">
      <c r="A318" s="1">
        <v>210</v>
      </c>
      <c r="B318" s="32" t="s">
        <v>232</v>
      </c>
      <c r="C318" s="33">
        <v>0</v>
      </c>
      <c r="D318" s="33">
        <v>3</v>
      </c>
      <c r="E318" s="33">
        <v>6</v>
      </c>
      <c r="F318" s="34"/>
      <c r="G318" s="35"/>
    </row>
    <row r="319" spans="1:64" x14ac:dyDescent="0.25">
      <c r="A319" s="1">
        <v>211</v>
      </c>
      <c r="B319" s="32" t="s">
        <v>233</v>
      </c>
      <c r="C319" s="33">
        <v>0</v>
      </c>
      <c r="D319" s="33">
        <v>3</v>
      </c>
      <c r="E319" s="33">
        <v>6</v>
      </c>
      <c r="F319" s="34"/>
      <c r="G319" s="35"/>
    </row>
    <row r="320" spans="1:64" ht="17.25" customHeight="1" x14ac:dyDescent="0.25">
      <c r="A320" s="1">
        <v>212</v>
      </c>
      <c r="B320" s="32" t="s">
        <v>234</v>
      </c>
      <c r="C320" s="33">
        <v>0</v>
      </c>
      <c r="D320" s="33">
        <v>3</v>
      </c>
      <c r="E320" s="33">
        <v>6</v>
      </c>
      <c r="F320" s="34"/>
      <c r="G320" s="35"/>
    </row>
    <row r="321" spans="1:7" x14ac:dyDescent="0.25">
      <c r="B321" s="127" t="s">
        <v>315</v>
      </c>
      <c r="C321" s="128"/>
      <c r="D321" s="128"/>
      <c r="E321" s="128"/>
      <c r="F321" s="128"/>
      <c r="G321" s="130"/>
    </row>
    <row r="322" spans="1:7" ht="32.25" thickBot="1" x14ac:dyDescent="0.3">
      <c r="A322" s="1">
        <v>213</v>
      </c>
      <c r="B322" s="36" t="s">
        <v>235</v>
      </c>
      <c r="C322" s="38">
        <v>0</v>
      </c>
      <c r="D322" s="38">
        <v>3</v>
      </c>
      <c r="E322" s="38">
        <v>6</v>
      </c>
      <c r="F322" s="65"/>
      <c r="G322" s="35"/>
    </row>
    <row r="323" spans="1:7" ht="32.25" thickBot="1" x14ac:dyDescent="0.3">
      <c r="A323" s="1">
        <v>214</v>
      </c>
      <c r="B323" s="36" t="s">
        <v>236</v>
      </c>
      <c r="C323" s="38">
        <v>0</v>
      </c>
      <c r="D323" s="38">
        <v>3</v>
      </c>
      <c r="E323" s="38">
        <v>6</v>
      </c>
      <c r="F323" s="65"/>
      <c r="G323" s="35"/>
    </row>
    <row r="324" spans="1:7" ht="16.5" thickBot="1" x14ac:dyDescent="0.3">
      <c r="A324" s="1">
        <v>215</v>
      </c>
      <c r="B324" s="36" t="s">
        <v>237</v>
      </c>
      <c r="C324" s="38">
        <v>0</v>
      </c>
      <c r="D324" s="38">
        <v>3</v>
      </c>
      <c r="E324" s="38">
        <v>6</v>
      </c>
      <c r="F324" s="65"/>
      <c r="G324" s="35"/>
    </row>
    <row r="325" spans="1:7" ht="32.25" thickBot="1" x14ac:dyDescent="0.3">
      <c r="A325" s="1">
        <v>216</v>
      </c>
      <c r="B325" s="124" t="s">
        <v>238</v>
      </c>
      <c r="C325" s="38">
        <v>0</v>
      </c>
      <c r="D325" s="38">
        <v>3</v>
      </c>
      <c r="E325" s="38">
        <v>6</v>
      </c>
      <c r="F325" s="65"/>
      <c r="G325" s="35"/>
    </row>
    <row r="326" spans="1:7" ht="40.5" customHeight="1" thickBot="1" x14ac:dyDescent="0.3">
      <c r="B326" s="104" t="s">
        <v>171</v>
      </c>
      <c r="C326" s="125"/>
      <c r="D326" s="125"/>
      <c r="E326" s="125"/>
      <c r="F326" s="131"/>
      <c r="G326" s="35"/>
    </row>
    <row r="327" spans="1:7" x14ac:dyDescent="0.25">
      <c r="B327" s="127" t="s">
        <v>316</v>
      </c>
      <c r="C327" s="128"/>
      <c r="D327" s="128"/>
      <c r="E327" s="128"/>
      <c r="F327" s="128"/>
      <c r="G327" s="130"/>
    </row>
    <row r="328" spans="1:7" ht="16.5" thickBot="1" x14ac:dyDescent="0.3">
      <c r="A328" s="1">
        <v>217</v>
      </c>
      <c r="B328" s="36" t="s">
        <v>239</v>
      </c>
      <c r="C328" s="38">
        <v>0</v>
      </c>
      <c r="D328" s="38">
        <v>3</v>
      </c>
      <c r="E328" s="38">
        <v>6</v>
      </c>
      <c r="F328" s="65"/>
      <c r="G328" s="35"/>
    </row>
    <row r="329" spans="1:7" ht="32.25" thickBot="1" x14ac:dyDescent="0.3">
      <c r="A329" s="1">
        <v>218</v>
      </c>
      <c r="B329" s="36" t="s">
        <v>240</v>
      </c>
      <c r="C329" s="38">
        <v>0</v>
      </c>
      <c r="D329" s="38">
        <v>3</v>
      </c>
      <c r="E329" s="38">
        <v>6</v>
      </c>
      <c r="F329" s="65"/>
      <c r="G329" s="35"/>
    </row>
    <row r="330" spans="1:7" ht="36.75" customHeight="1" thickBot="1" x14ac:dyDescent="0.3">
      <c r="A330" s="1">
        <v>219</v>
      </c>
      <c r="B330" s="132" t="s">
        <v>241</v>
      </c>
      <c r="C330" s="33">
        <v>0</v>
      </c>
      <c r="D330" s="33">
        <v>3</v>
      </c>
      <c r="E330" s="33">
        <v>6</v>
      </c>
      <c r="F330" s="133"/>
      <c r="G330" s="35"/>
    </row>
    <row r="331" spans="1:7" ht="16.5" thickBot="1" x14ac:dyDescent="0.3">
      <c r="B331" s="46"/>
      <c r="C331" s="47"/>
      <c r="D331" s="47"/>
      <c r="E331" s="70">
        <f>SUM(E309:E330)</f>
        <v>114</v>
      </c>
      <c r="F331" s="49"/>
      <c r="G331" s="134">
        <f>SUM(G309:G330)</f>
        <v>0</v>
      </c>
    </row>
    <row r="332" spans="1:7" x14ac:dyDescent="0.25">
      <c r="B332" s="135" t="s">
        <v>242</v>
      </c>
      <c r="C332" s="47">
        <f>29.99%*E331</f>
        <v>34.188600000000001</v>
      </c>
      <c r="D332" s="47">
        <f>59.99%*E331</f>
        <v>68.388599999999997</v>
      </c>
      <c r="E332" s="53" t="str">
        <f>IF(G331&lt;C332,"ΥΨ./ΣΥΜ.","-")</f>
        <v>ΥΨ./ΣΥΜ.</v>
      </c>
      <c r="F332" s="54" t="str">
        <f>IF(AND(G331&gt;C332,G331&lt;D332),"ΜΕΣ./ΣΥΜ.","-")</f>
        <v>-</v>
      </c>
      <c r="G332" s="55" t="str">
        <f>IF(G331&gt;D332,"ΧΑΜ./ΣΥΜ","-")</f>
        <v>-</v>
      </c>
    </row>
    <row r="333" spans="1:7" ht="65.25" customHeight="1" x14ac:dyDescent="0.25">
      <c r="B333" s="227" t="s">
        <v>88</v>
      </c>
      <c r="C333" s="227"/>
      <c r="D333" s="227"/>
      <c r="E333" s="227"/>
      <c r="F333" s="227"/>
      <c r="G333" s="35"/>
    </row>
    <row r="334" spans="1:7" x14ac:dyDescent="0.25">
      <c r="B334" s="136" t="s">
        <v>243</v>
      </c>
      <c r="C334" s="137"/>
      <c r="D334" s="137"/>
      <c r="E334" s="137"/>
      <c r="F334" s="137"/>
      <c r="G334" s="108"/>
    </row>
    <row r="335" spans="1:7" ht="32.25" customHeight="1" x14ac:dyDescent="0.25">
      <c r="A335" s="1">
        <v>220</v>
      </c>
      <c r="B335" s="32" t="s">
        <v>244</v>
      </c>
      <c r="C335" s="138" t="s">
        <v>245</v>
      </c>
      <c r="D335" s="139" t="s">
        <v>246</v>
      </c>
      <c r="E335" s="139"/>
      <c r="F335" s="63"/>
      <c r="G335" s="35"/>
    </row>
    <row r="336" spans="1:7" ht="31.5" x14ac:dyDescent="0.25">
      <c r="A336" s="1">
        <v>221</v>
      </c>
      <c r="B336" s="32" t="s">
        <v>247</v>
      </c>
      <c r="C336" s="33">
        <v>0</v>
      </c>
      <c r="D336" s="33">
        <v>18</v>
      </c>
      <c r="E336" s="133">
        <f>IF(G336="NA",0,36)</f>
        <v>36</v>
      </c>
      <c r="F336" s="34" t="s">
        <v>46</v>
      </c>
      <c r="G336" s="35"/>
    </row>
    <row r="337" spans="1:7" ht="47.25" x14ac:dyDescent="0.25">
      <c r="A337" s="1">
        <v>222</v>
      </c>
      <c r="B337" s="32" t="s">
        <v>248</v>
      </c>
      <c r="C337" s="33">
        <v>0</v>
      </c>
      <c r="D337" s="33">
        <v>3</v>
      </c>
      <c r="E337" s="133">
        <f>IF(G337="NA",0,6)</f>
        <v>6</v>
      </c>
      <c r="F337" s="34" t="s">
        <v>46</v>
      </c>
      <c r="G337" s="35"/>
    </row>
    <row r="338" spans="1:7" ht="47.25" x14ac:dyDescent="0.25">
      <c r="A338" s="1">
        <v>223</v>
      </c>
      <c r="B338" s="32" t="s">
        <v>249</v>
      </c>
      <c r="C338" s="33">
        <v>0</v>
      </c>
      <c r="D338" s="33">
        <v>18</v>
      </c>
      <c r="E338" s="133">
        <f>IF(G338="NA",0,36)</f>
        <v>36</v>
      </c>
      <c r="F338" s="34" t="s">
        <v>46</v>
      </c>
      <c r="G338" s="35"/>
    </row>
    <row r="339" spans="1:7" ht="77.849999999999994" customHeight="1" x14ac:dyDescent="0.25">
      <c r="A339" s="1">
        <v>224</v>
      </c>
      <c r="B339" s="36" t="s">
        <v>250</v>
      </c>
      <c r="C339" s="138" t="s">
        <v>251</v>
      </c>
      <c r="D339" s="139" t="s">
        <v>252</v>
      </c>
      <c r="E339" s="139"/>
      <c r="F339" s="63"/>
      <c r="G339" s="35"/>
    </row>
    <row r="340" spans="1:7" ht="69" customHeight="1" x14ac:dyDescent="0.25">
      <c r="A340" s="1">
        <v>225</v>
      </c>
      <c r="B340" s="36" t="s">
        <v>253</v>
      </c>
      <c r="C340" s="38">
        <v>0</v>
      </c>
      <c r="D340" s="38">
        <v>9</v>
      </c>
      <c r="E340" s="38">
        <v>18</v>
      </c>
      <c r="F340" s="65"/>
      <c r="G340" s="35"/>
    </row>
    <row r="341" spans="1:7" ht="32.25" thickBot="1" x14ac:dyDescent="0.3">
      <c r="A341" s="1">
        <v>226</v>
      </c>
      <c r="B341" s="32" t="s">
        <v>254</v>
      </c>
      <c r="C341" s="138" t="s">
        <v>255</v>
      </c>
      <c r="D341" s="139" t="s">
        <v>246</v>
      </c>
      <c r="E341" s="139"/>
      <c r="F341" s="63"/>
      <c r="G341" s="35"/>
    </row>
    <row r="342" spans="1:7" ht="32.25" thickBot="1" x14ac:dyDescent="0.3">
      <c r="A342" s="1">
        <v>227</v>
      </c>
      <c r="B342" s="32" t="s">
        <v>256</v>
      </c>
      <c r="C342" s="89">
        <v>0</v>
      </c>
      <c r="D342" s="89">
        <v>18</v>
      </c>
      <c r="E342" s="89">
        <v>36</v>
      </c>
      <c r="F342" s="34"/>
      <c r="G342" s="35"/>
    </row>
    <row r="343" spans="1:7" ht="32.25" thickBot="1" x14ac:dyDescent="0.3">
      <c r="A343" s="1">
        <v>228</v>
      </c>
      <c r="B343" s="32" t="s">
        <v>257</v>
      </c>
      <c r="C343" s="33">
        <v>0</v>
      </c>
      <c r="D343" s="33">
        <v>3</v>
      </c>
      <c r="E343" s="33">
        <v>6</v>
      </c>
      <c r="F343" s="34"/>
      <c r="G343" s="35"/>
    </row>
    <row r="344" spans="1:7" ht="31.5" x14ac:dyDescent="0.25">
      <c r="A344" s="1">
        <v>229</v>
      </c>
      <c r="B344" s="32" t="s">
        <v>258</v>
      </c>
      <c r="C344" s="33">
        <v>0</v>
      </c>
      <c r="D344" s="33">
        <v>3</v>
      </c>
      <c r="E344" s="33">
        <v>6</v>
      </c>
      <c r="F344" s="34"/>
      <c r="G344" s="35"/>
    </row>
    <row r="345" spans="1:7" x14ac:dyDescent="0.25">
      <c r="A345" s="1">
        <v>230</v>
      </c>
      <c r="B345" s="36" t="s">
        <v>259</v>
      </c>
      <c r="C345" s="38">
        <v>0</v>
      </c>
      <c r="D345" s="38">
        <v>18</v>
      </c>
      <c r="E345" s="38">
        <v>36</v>
      </c>
      <c r="F345" s="65"/>
      <c r="G345" s="35"/>
    </row>
    <row r="346" spans="1:7" x14ac:dyDescent="0.25">
      <c r="B346" s="46"/>
      <c r="C346" s="47"/>
      <c r="D346" s="47"/>
      <c r="E346" s="70">
        <f>SUM(E336:E345)</f>
        <v>180</v>
      </c>
      <c r="F346" s="49"/>
      <c r="G346" s="134">
        <f>SUM(G336:G344)</f>
        <v>0</v>
      </c>
    </row>
    <row r="347" spans="1:7" x14ac:dyDescent="0.25">
      <c r="B347" s="51" t="s">
        <v>260</v>
      </c>
      <c r="C347" s="52">
        <f>29.99%*E346</f>
        <v>53.981999999999999</v>
      </c>
      <c r="D347" s="52">
        <f>59.99%*E346</f>
        <v>107.982</v>
      </c>
      <c r="E347" s="53" t="str">
        <f>IF(G346&lt;C347,"ΥΨ./ΣΥΜ.","-")</f>
        <v>ΥΨ./ΣΥΜ.</v>
      </c>
      <c r="F347" s="54" t="str">
        <f>IF(AND(G346&gt;C347,G346&lt;D347),"ΜΕΣ./ΣΥΜ.","-")</f>
        <v>-</v>
      </c>
      <c r="G347" s="140" t="str">
        <f>IF(G346&gt;D347,"ΧΑΜ./ΣΥΜ","-")</f>
        <v>-</v>
      </c>
    </row>
    <row r="348" spans="1:7" ht="66" customHeight="1" x14ac:dyDescent="0.25">
      <c r="B348" s="221" t="s">
        <v>88</v>
      </c>
      <c r="C348" s="221"/>
      <c r="D348" s="221"/>
      <c r="E348" s="221"/>
      <c r="F348" s="221"/>
      <c r="G348" s="64"/>
    </row>
    <row r="349" spans="1:7" x14ac:dyDescent="0.25">
      <c r="B349" s="20" t="s">
        <v>261</v>
      </c>
      <c r="C349" s="141"/>
      <c r="D349" s="21"/>
      <c r="E349" s="21"/>
      <c r="F349" s="22"/>
      <c r="G349" s="108"/>
    </row>
    <row r="350" spans="1:7" x14ac:dyDescent="0.25">
      <c r="B350" s="142" t="s">
        <v>262</v>
      </c>
      <c r="C350" s="143"/>
      <c r="D350" s="143"/>
      <c r="E350" s="143"/>
      <c r="F350" s="144"/>
      <c r="G350" s="145"/>
    </row>
    <row r="351" spans="1:7" x14ac:dyDescent="0.25">
      <c r="A351" s="1">
        <v>231</v>
      </c>
      <c r="B351" s="32" t="s">
        <v>263</v>
      </c>
      <c r="C351" s="33">
        <v>0</v>
      </c>
      <c r="D351" s="33">
        <v>36</v>
      </c>
      <c r="E351" s="33">
        <v>72</v>
      </c>
      <c r="F351" s="34"/>
      <c r="G351" s="35"/>
    </row>
    <row r="352" spans="1:7" x14ac:dyDescent="0.25">
      <c r="A352" s="1">
        <v>232</v>
      </c>
      <c r="B352" s="32" t="s">
        <v>264</v>
      </c>
      <c r="C352" s="33">
        <v>0</v>
      </c>
      <c r="D352" s="33">
        <v>9</v>
      </c>
      <c r="E352" s="33">
        <v>18</v>
      </c>
      <c r="F352" s="34"/>
      <c r="G352" s="35"/>
    </row>
    <row r="353" spans="1:7" x14ac:dyDescent="0.25">
      <c r="B353" s="142" t="s">
        <v>265</v>
      </c>
      <c r="C353" s="143"/>
      <c r="D353" s="143"/>
      <c r="E353" s="143"/>
      <c r="F353" s="144"/>
      <c r="G353" s="145"/>
    </row>
    <row r="354" spans="1:7" x14ac:dyDescent="0.25">
      <c r="A354" s="1">
        <v>233</v>
      </c>
      <c r="B354" s="32" t="s">
        <v>266</v>
      </c>
      <c r="C354" s="33">
        <v>0</v>
      </c>
      <c r="D354" s="33">
        <v>18</v>
      </c>
      <c r="E354" s="33">
        <v>36</v>
      </c>
      <c r="F354" s="34"/>
      <c r="G354" s="35"/>
    </row>
    <row r="355" spans="1:7" ht="26.65" customHeight="1" x14ac:dyDescent="0.25">
      <c r="A355" s="1">
        <v>234</v>
      </c>
      <c r="B355" s="32" t="s">
        <v>267</v>
      </c>
      <c r="C355" s="33">
        <v>0</v>
      </c>
      <c r="D355" s="33">
        <v>9</v>
      </c>
      <c r="E355" s="33">
        <v>18</v>
      </c>
      <c r="F355" s="34"/>
      <c r="G355" s="35"/>
    </row>
    <row r="356" spans="1:7" x14ac:dyDescent="0.25">
      <c r="B356" s="142" t="s">
        <v>268</v>
      </c>
      <c r="C356" s="143"/>
      <c r="D356" s="143"/>
      <c r="E356" s="143"/>
      <c r="F356" s="143"/>
      <c r="G356" s="145"/>
    </row>
    <row r="357" spans="1:7" ht="31.5" x14ac:dyDescent="0.25">
      <c r="A357" s="1">
        <v>235</v>
      </c>
      <c r="B357" s="32" t="s">
        <v>269</v>
      </c>
      <c r="C357" s="33">
        <v>0</v>
      </c>
      <c r="D357" s="33">
        <v>9</v>
      </c>
      <c r="E357" s="33">
        <f>IF(G357="NA",0,18)</f>
        <v>18</v>
      </c>
      <c r="F357" s="34" t="s">
        <v>46</v>
      </c>
      <c r="G357" s="69"/>
    </row>
    <row r="358" spans="1:7" x14ac:dyDescent="0.25">
      <c r="B358" s="46"/>
      <c r="C358" s="47"/>
      <c r="D358" s="47"/>
      <c r="E358" s="70">
        <f>SUM(E351:E357)</f>
        <v>162</v>
      </c>
      <c r="F358" s="49"/>
      <c r="G358" s="134">
        <f>SUM(G351:G357)</f>
        <v>0</v>
      </c>
    </row>
    <row r="359" spans="1:7" x14ac:dyDescent="0.25">
      <c r="B359" s="51" t="s">
        <v>270</v>
      </c>
      <c r="C359" s="52">
        <f>29.99%*E358</f>
        <v>48.583799999999997</v>
      </c>
      <c r="D359" s="52">
        <f>69.9%*E358</f>
        <v>113.23800000000001</v>
      </c>
      <c r="E359" s="53" t="str">
        <f>IF(G358&lt;C359,"ΥΨ./ΣΥΜ.","-")</f>
        <v>ΥΨ./ΣΥΜ.</v>
      </c>
      <c r="F359" s="54" t="str">
        <f>IF(AND(G358&gt;C359,G358&lt;D359),"ΜΕΣ./ΣΥΜ.","-")</f>
        <v>-</v>
      </c>
      <c r="G359" s="55" t="str">
        <f>IF(G358&gt;D359,"ΧΑΜ./ΣΥΜ","-")</f>
        <v>-</v>
      </c>
    </row>
    <row r="360" spans="1:7" x14ac:dyDescent="0.25">
      <c r="B360" s="146" t="s">
        <v>271</v>
      </c>
      <c r="C360" s="220" t="str">
        <f>IF(G98=72,"ΑΜΕΣΗ ΔΙΑΚΟΠΗ ΣΦΑΓΗΣ",IF(G98=72,"ΑΜΕΣΗ ΔΙΑΚΟΠΗ ΣΦΑΓΗΣ",IF(G164=72,"ΑΜΕΣΗ ΔΙΑΚΟΠΗ ΣΦΑΓΗΣ",IF(G146=72,"ΑΜΕΣΗ ΔΙΑΚΟΠΗ ΣΦΑΓΗΣ",IF(G147=72,"ΑΜΕΣΗ ΔΙΑΚΟΠΗ ΣΦΑΓΗΣ",IF(G148=72,"ΑΜΕΣΗ ΔΙΑΚΟΠΗ ΣΦΑΓΗΣ",IF(G214=72,"ΑΜΕΣΗ ΔΙΑΚΟΠΗ ΣΦΑΓΗΣ",IF(G351=72,"ΑΜΕΣΗ ΔΙΑΚΟΠΗ ΣΦΑΓΗΣ","-"))))))))</f>
        <v>-</v>
      </c>
      <c r="D360" s="220"/>
      <c r="E360" s="220"/>
      <c r="F360" s="220"/>
      <c r="G360" s="220"/>
    </row>
    <row r="361" spans="1:7" ht="67.5" customHeight="1" x14ac:dyDescent="0.25">
      <c r="B361" s="221" t="s">
        <v>88</v>
      </c>
      <c r="C361" s="221"/>
      <c r="D361" s="221"/>
      <c r="E361" s="221"/>
      <c r="F361" s="221"/>
      <c r="G361" s="64"/>
    </row>
    <row r="362" spans="1:7" ht="21.75" customHeight="1" x14ac:dyDescent="0.25">
      <c r="B362" s="222" t="s">
        <v>272</v>
      </c>
      <c r="C362" s="222"/>
      <c r="D362" s="222"/>
      <c r="E362" s="222"/>
      <c r="F362" s="125"/>
      <c r="G362" s="64"/>
    </row>
    <row r="363" spans="1:7" ht="31.15" customHeight="1" x14ac:dyDescent="0.25">
      <c r="A363" s="78"/>
      <c r="B363" s="147" t="s">
        <v>273</v>
      </c>
      <c r="C363" s="148" t="str">
        <f>$E$71</f>
        <v>ΥΨ./ΣΥΜ.</v>
      </c>
      <c r="D363" s="149" t="str">
        <f>$F$71</f>
        <v>-</v>
      </c>
      <c r="E363" s="150" t="str">
        <f>$G$71</f>
        <v>-</v>
      </c>
      <c r="F363" s="151"/>
      <c r="G363" s="152"/>
    </row>
    <row r="364" spans="1:7" ht="30.4" customHeight="1" x14ac:dyDescent="0.25">
      <c r="A364" s="78"/>
      <c r="B364" s="147" t="s">
        <v>274</v>
      </c>
      <c r="C364" s="148" t="str">
        <f>$E$151</f>
        <v>ΥΨ./ΣΥΜ.</v>
      </c>
      <c r="D364" s="149" t="str">
        <f>$F$110</f>
        <v>-</v>
      </c>
      <c r="E364" s="150" t="str">
        <f>$G$151</f>
        <v>-</v>
      </c>
      <c r="F364" s="151"/>
      <c r="G364" s="152"/>
    </row>
    <row r="365" spans="1:7" x14ac:dyDescent="0.25">
      <c r="A365" s="78"/>
      <c r="B365" s="147" t="s">
        <v>275</v>
      </c>
      <c r="C365" s="148" t="str">
        <f>$E$110</f>
        <v>ΥΨ./ΣΥΜ.</v>
      </c>
      <c r="D365" s="149" t="str">
        <f>$F$151</f>
        <v>-</v>
      </c>
      <c r="E365" s="150" t="str">
        <f>$G$110</f>
        <v>-</v>
      </c>
      <c r="F365" s="151"/>
      <c r="G365" s="152"/>
    </row>
    <row r="366" spans="1:7" ht="28.5" customHeight="1" x14ac:dyDescent="0.25">
      <c r="A366" s="78"/>
      <c r="B366" s="147" t="s">
        <v>276</v>
      </c>
      <c r="C366" s="148" t="str">
        <f>$E$198</f>
        <v>ΥΨ./ΣΥΜ.</v>
      </c>
      <c r="D366" s="149" t="str">
        <f>$F$198</f>
        <v>-</v>
      </c>
      <c r="E366" s="150" t="str">
        <f>$G$198</f>
        <v>-</v>
      </c>
      <c r="F366" s="151"/>
      <c r="G366" s="152"/>
    </row>
    <row r="367" spans="1:7" ht="26.65" customHeight="1" x14ac:dyDescent="0.25">
      <c r="A367" s="78"/>
      <c r="B367" s="147" t="s">
        <v>277</v>
      </c>
      <c r="C367" s="148" t="str">
        <f>$E$256</f>
        <v>ΥΨ./ΣΥΜ.</v>
      </c>
      <c r="D367" s="149" t="str">
        <f>$F$256</f>
        <v>-</v>
      </c>
      <c r="E367" s="150" t="str">
        <f>$G$256</f>
        <v>-</v>
      </c>
      <c r="F367" s="151"/>
      <c r="G367" s="152"/>
    </row>
    <row r="368" spans="1:7" ht="29.85" customHeight="1" x14ac:dyDescent="0.25">
      <c r="A368" s="78"/>
      <c r="B368" s="147" t="s">
        <v>278</v>
      </c>
      <c r="C368" s="148" t="str">
        <f>$E$281</f>
        <v>ΥΨ./ΣΥΜ.</v>
      </c>
      <c r="D368" s="149" t="str">
        <f>$F$281</f>
        <v>-</v>
      </c>
      <c r="E368" s="150" t="str">
        <f>$G$281</f>
        <v>-</v>
      </c>
      <c r="F368" s="151"/>
      <c r="G368" s="152"/>
    </row>
    <row r="369" spans="1:7" ht="29.25" customHeight="1" x14ac:dyDescent="0.25">
      <c r="A369" s="78"/>
      <c r="B369" s="147" t="s">
        <v>279</v>
      </c>
      <c r="C369" s="148" t="str">
        <f>$E$304</f>
        <v>ΥΨ./ΣΥΜ.</v>
      </c>
      <c r="D369" s="149" t="str">
        <f>$F$304</f>
        <v>-</v>
      </c>
      <c r="E369" s="150" t="str">
        <f>$G$304</f>
        <v>-</v>
      </c>
      <c r="F369" s="151"/>
      <c r="G369" s="152"/>
    </row>
    <row r="370" spans="1:7" ht="33" customHeight="1" x14ac:dyDescent="0.25">
      <c r="A370" s="78"/>
      <c r="B370" s="147" t="s">
        <v>280</v>
      </c>
      <c r="C370" s="148" t="str">
        <f>$E$332</f>
        <v>ΥΨ./ΣΥΜ.</v>
      </c>
      <c r="D370" s="149" t="str">
        <f>$F$332</f>
        <v>-</v>
      </c>
      <c r="E370" s="150" t="str">
        <f>$G$332</f>
        <v>-</v>
      </c>
      <c r="F370" s="151"/>
      <c r="G370" s="152"/>
    </row>
    <row r="371" spans="1:7" ht="32.450000000000003" customHeight="1" x14ac:dyDescent="0.25">
      <c r="A371" s="78"/>
      <c r="B371" s="147" t="s">
        <v>281</v>
      </c>
      <c r="C371" s="148" t="str">
        <f>$E$347</f>
        <v>ΥΨ./ΣΥΜ.</v>
      </c>
      <c r="D371" s="149" t="str">
        <f>$F$347</f>
        <v>-</v>
      </c>
      <c r="E371" s="150" t="str">
        <f>$G$347</f>
        <v>-</v>
      </c>
      <c r="F371" s="151"/>
      <c r="G371" s="152"/>
    </row>
    <row r="372" spans="1:7" ht="31.7" customHeight="1" x14ac:dyDescent="0.25">
      <c r="A372" s="78"/>
      <c r="B372" s="147" t="s">
        <v>282</v>
      </c>
      <c r="C372" s="148" t="str">
        <f>$E$359</f>
        <v>ΥΨ./ΣΥΜ.</v>
      </c>
      <c r="D372" s="149" t="str">
        <f>$F$359</f>
        <v>-</v>
      </c>
      <c r="E372" s="150" t="str">
        <f>$G$359</f>
        <v>-</v>
      </c>
      <c r="F372" s="151"/>
      <c r="G372" s="152"/>
    </row>
    <row r="373" spans="1:7" ht="251.25" customHeight="1" x14ac:dyDescent="0.25">
      <c r="B373" s="223" t="s">
        <v>317</v>
      </c>
      <c r="C373" s="223"/>
      <c r="D373" s="223"/>
      <c r="E373" s="223"/>
      <c r="F373" s="223"/>
      <c r="G373" s="223"/>
    </row>
    <row r="374" spans="1:7" x14ac:dyDescent="0.25">
      <c r="B374" s="5"/>
    </row>
    <row r="375" spans="1:7" ht="31.5" customHeight="1" x14ac:dyDescent="0.25">
      <c r="B375" s="224" t="s">
        <v>283</v>
      </c>
      <c r="C375" s="224"/>
      <c r="D375" s="224"/>
      <c r="E375" s="224"/>
      <c r="F375" s="224"/>
      <c r="G375" s="224"/>
    </row>
    <row r="376" spans="1:7" ht="101.25" customHeight="1" x14ac:dyDescent="0.25">
      <c r="B376" s="218" t="s">
        <v>284</v>
      </c>
      <c r="C376" s="218"/>
      <c r="D376" s="218"/>
      <c r="E376" s="218"/>
      <c r="F376" s="218"/>
      <c r="G376" s="218"/>
    </row>
    <row r="377" spans="1:7" x14ac:dyDescent="0.25">
      <c r="B377" s="6"/>
    </row>
    <row r="378" spans="1:7" x14ac:dyDescent="0.25">
      <c r="B378" s="153"/>
    </row>
    <row r="379" spans="1:7" x14ac:dyDescent="0.25">
      <c r="B379" s="153"/>
    </row>
    <row r="380" spans="1:7" x14ac:dyDescent="0.25">
      <c r="B380" s="5" t="s">
        <v>285</v>
      </c>
    </row>
    <row r="381" spans="1:7" x14ac:dyDescent="0.25">
      <c r="B381" s="6"/>
    </row>
    <row r="382" spans="1:7" x14ac:dyDescent="0.25">
      <c r="B382" s="5" t="s">
        <v>286</v>
      </c>
    </row>
    <row r="383" spans="1:7" x14ac:dyDescent="0.25">
      <c r="B383" s="6"/>
    </row>
    <row r="384" spans="1:7" x14ac:dyDescent="0.25">
      <c r="B384" s="6"/>
    </row>
    <row r="385" spans="1:6" x14ac:dyDescent="0.25">
      <c r="B385" s="6"/>
    </row>
    <row r="386" spans="1:6" x14ac:dyDescent="0.25">
      <c r="B386" s="6"/>
    </row>
    <row r="387" spans="1:6" x14ac:dyDescent="0.25">
      <c r="B387" s="6"/>
    </row>
    <row r="388" spans="1:6" x14ac:dyDescent="0.25">
      <c r="B388" s="5" t="s">
        <v>287</v>
      </c>
    </row>
    <row r="389" spans="1:6" x14ac:dyDescent="0.25">
      <c r="B389" s="5"/>
    </row>
    <row r="390" spans="1:6" x14ac:dyDescent="0.25">
      <c r="B390" s="5"/>
    </row>
    <row r="391" spans="1:6" x14ac:dyDescent="0.25">
      <c r="B391" s="5"/>
    </row>
    <row r="393" spans="1:6" x14ac:dyDescent="0.25">
      <c r="B393" s="6" t="s">
        <v>58</v>
      </c>
    </row>
    <row r="394" spans="1:6" ht="46.5" customHeight="1" x14ac:dyDescent="0.25">
      <c r="A394" s="219" t="s">
        <v>288</v>
      </c>
      <c r="B394" s="219"/>
      <c r="C394" s="219"/>
      <c r="D394" s="219"/>
      <c r="E394" s="219"/>
      <c r="F394" s="219"/>
    </row>
    <row r="395" spans="1:6" ht="72.599999999999994" customHeight="1" x14ac:dyDescent="0.25">
      <c r="A395" s="154" t="s">
        <v>289</v>
      </c>
      <c r="B395" s="155" t="s">
        <v>290</v>
      </c>
      <c r="C395" s="156" t="s">
        <v>291</v>
      </c>
      <c r="D395" s="156" t="s">
        <v>292</v>
      </c>
      <c r="E395" s="157" t="s">
        <v>293</v>
      </c>
      <c r="F395" s="158" t="s">
        <v>294</v>
      </c>
    </row>
    <row r="396" spans="1:6" ht="35.1" customHeight="1" x14ac:dyDescent="0.25">
      <c r="A396" s="159">
        <v>1</v>
      </c>
      <c r="B396" s="160"/>
      <c r="C396" s="161"/>
      <c r="D396" s="161"/>
      <c r="E396" s="162" t="s">
        <v>295</v>
      </c>
      <c r="F396" s="163" t="s">
        <v>296</v>
      </c>
    </row>
    <row r="397" spans="1:6" ht="15" customHeight="1" x14ac:dyDescent="0.25">
      <c r="A397" s="164"/>
      <c r="B397" s="165"/>
      <c r="C397" s="166"/>
      <c r="D397" s="166"/>
      <c r="E397" s="167"/>
      <c r="F397" s="168"/>
    </row>
    <row r="398" spans="1:6" ht="15.75" customHeight="1" x14ac:dyDescent="0.25">
      <c r="A398" s="164"/>
      <c r="B398" s="165"/>
      <c r="C398" s="166"/>
      <c r="D398" s="166"/>
      <c r="E398" s="169"/>
      <c r="F398" s="170"/>
    </row>
    <row r="399" spans="1:6" x14ac:dyDescent="0.25">
      <c r="A399" s="154"/>
      <c r="B399" s="171"/>
      <c r="C399" s="172"/>
      <c r="D399" s="172"/>
      <c r="E399" s="157" t="s">
        <v>297</v>
      </c>
      <c r="F399" s="173" t="s">
        <v>297</v>
      </c>
    </row>
    <row r="400" spans="1:6" ht="15.75" customHeight="1" x14ac:dyDescent="0.25">
      <c r="A400" s="159">
        <v>2</v>
      </c>
      <c r="B400" s="160"/>
      <c r="C400" s="161"/>
      <c r="D400" s="161"/>
      <c r="E400" s="162" t="s">
        <v>295</v>
      </c>
      <c r="F400" s="163" t="s">
        <v>296</v>
      </c>
    </row>
    <row r="401" spans="1:6" ht="15" customHeight="1" x14ac:dyDescent="0.25">
      <c r="A401" s="164"/>
      <c r="B401" s="165"/>
      <c r="C401" s="166"/>
      <c r="D401" s="166"/>
      <c r="E401" s="167"/>
      <c r="F401" s="168"/>
    </row>
    <row r="402" spans="1:6" ht="15.75" customHeight="1" x14ac:dyDescent="0.25">
      <c r="A402" s="164"/>
      <c r="B402" s="165"/>
      <c r="C402" s="166"/>
      <c r="D402" s="166"/>
      <c r="E402" s="169"/>
      <c r="F402" s="170"/>
    </row>
    <row r="403" spans="1:6" x14ac:dyDescent="0.25">
      <c r="A403" s="154"/>
      <c r="B403" s="171"/>
      <c r="C403" s="172"/>
      <c r="D403" s="172"/>
      <c r="E403" s="157" t="s">
        <v>297</v>
      </c>
      <c r="F403" s="173" t="s">
        <v>297</v>
      </c>
    </row>
    <row r="404" spans="1:6" ht="15.75" customHeight="1" x14ac:dyDescent="0.25">
      <c r="A404" s="159">
        <v>3</v>
      </c>
      <c r="B404" s="160"/>
      <c r="C404" s="161"/>
      <c r="D404" s="161"/>
      <c r="E404" s="162" t="s">
        <v>295</v>
      </c>
      <c r="F404" s="163" t="s">
        <v>296</v>
      </c>
    </row>
    <row r="405" spans="1:6" ht="15" customHeight="1" x14ac:dyDescent="0.25">
      <c r="A405" s="164"/>
      <c r="B405" s="165"/>
      <c r="C405" s="166"/>
      <c r="D405" s="166"/>
      <c r="E405" s="167"/>
      <c r="F405" s="168"/>
    </row>
    <row r="406" spans="1:6" ht="15.75" customHeight="1" x14ac:dyDescent="0.25">
      <c r="A406" s="164"/>
      <c r="B406" s="165"/>
      <c r="C406" s="166"/>
      <c r="D406" s="166"/>
      <c r="E406" s="169"/>
      <c r="F406" s="170"/>
    </row>
    <row r="407" spans="1:6" x14ac:dyDescent="0.25">
      <c r="A407" s="154"/>
      <c r="B407" s="171"/>
      <c r="C407" s="172"/>
      <c r="D407" s="172"/>
      <c r="E407" s="157" t="s">
        <v>297</v>
      </c>
      <c r="F407" s="173" t="s">
        <v>297</v>
      </c>
    </row>
    <row r="408" spans="1:6" ht="15.75" customHeight="1" x14ac:dyDescent="0.25">
      <c r="A408" s="159">
        <v>4</v>
      </c>
      <c r="B408" s="160"/>
      <c r="C408" s="161"/>
      <c r="D408" s="161"/>
      <c r="E408" s="162" t="s">
        <v>295</v>
      </c>
      <c r="F408" s="163" t="s">
        <v>296</v>
      </c>
    </row>
    <row r="409" spans="1:6" ht="15" customHeight="1" x14ac:dyDescent="0.25">
      <c r="A409" s="164"/>
      <c r="B409" s="165"/>
      <c r="C409" s="166"/>
      <c r="D409" s="166"/>
      <c r="E409" s="167"/>
      <c r="F409" s="168"/>
    </row>
    <row r="410" spans="1:6" ht="15.75" customHeight="1" x14ac:dyDescent="0.25">
      <c r="A410" s="164"/>
      <c r="B410" s="165"/>
      <c r="C410" s="166"/>
      <c r="D410" s="166"/>
      <c r="E410" s="169"/>
      <c r="F410" s="170"/>
    </row>
    <row r="411" spans="1:6" x14ac:dyDescent="0.25">
      <c r="A411" s="154"/>
      <c r="B411" s="171"/>
      <c r="C411" s="172"/>
      <c r="D411" s="172"/>
      <c r="E411" s="157" t="s">
        <v>297</v>
      </c>
      <c r="F411" s="173" t="s">
        <v>297</v>
      </c>
    </row>
    <row r="412" spans="1:6" ht="15.75" customHeight="1" x14ac:dyDescent="0.25">
      <c r="A412" s="159">
        <v>5</v>
      </c>
      <c r="B412" s="160"/>
      <c r="C412" s="161"/>
      <c r="D412" s="161"/>
      <c r="E412" s="162" t="s">
        <v>295</v>
      </c>
      <c r="F412" s="163" t="s">
        <v>296</v>
      </c>
    </row>
    <row r="413" spans="1:6" ht="15" customHeight="1" x14ac:dyDescent="0.25">
      <c r="A413" s="164"/>
      <c r="B413" s="165"/>
      <c r="C413" s="166"/>
      <c r="D413" s="166"/>
      <c r="E413" s="167"/>
      <c r="F413" s="168"/>
    </row>
    <row r="414" spans="1:6" ht="15.75" customHeight="1" x14ac:dyDescent="0.25">
      <c r="A414" s="164"/>
      <c r="B414" s="165"/>
      <c r="C414" s="166"/>
      <c r="D414" s="166"/>
      <c r="E414" s="169"/>
      <c r="F414" s="170"/>
    </row>
    <row r="415" spans="1:6" x14ac:dyDescent="0.25">
      <c r="A415" s="154"/>
      <c r="B415" s="171"/>
      <c r="C415" s="172"/>
      <c r="D415" s="172"/>
      <c r="E415" s="157" t="s">
        <v>297</v>
      </c>
      <c r="F415" s="173" t="s">
        <v>297</v>
      </c>
    </row>
    <row r="416" spans="1:6" ht="15.75" customHeight="1" x14ac:dyDescent="0.25">
      <c r="A416" s="159">
        <v>6</v>
      </c>
      <c r="B416" s="160"/>
      <c r="C416" s="161"/>
      <c r="D416" s="161"/>
      <c r="E416" s="162" t="s">
        <v>295</v>
      </c>
      <c r="F416" s="163" t="s">
        <v>296</v>
      </c>
    </row>
    <row r="417" spans="1:6" ht="15" customHeight="1" x14ac:dyDescent="0.25">
      <c r="A417" s="164"/>
      <c r="B417" s="165"/>
      <c r="C417" s="166"/>
      <c r="D417" s="166"/>
      <c r="E417" s="167"/>
      <c r="F417" s="168"/>
    </row>
    <row r="418" spans="1:6" ht="15.75" customHeight="1" x14ac:dyDescent="0.25">
      <c r="A418" s="164"/>
      <c r="B418" s="165"/>
      <c r="C418" s="166"/>
      <c r="D418" s="166"/>
      <c r="E418" s="169"/>
      <c r="F418" s="170"/>
    </row>
    <row r="419" spans="1:6" x14ac:dyDescent="0.25">
      <c r="A419" s="154"/>
      <c r="B419" s="171"/>
      <c r="C419" s="172"/>
      <c r="D419" s="172"/>
      <c r="E419" s="157" t="s">
        <v>297</v>
      </c>
      <c r="F419" s="173" t="s">
        <v>297</v>
      </c>
    </row>
    <row r="420" spans="1:6" ht="15.75" customHeight="1" x14ac:dyDescent="0.25">
      <c r="A420" s="159">
        <v>7</v>
      </c>
      <c r="B420" s="160"/>
      <c r="C420" s="161"/>
      <c r="D420" s="161"/>
      <c r="E420" s="162" t="s">
        <v>295</v>
      </c>
      <c r="F420" s="163" t="s">
        <v>296</v>
      </c>
    </row>
    <row r="421" spans="1:6" ht="15" customHeight="1" x14ac:dyDescent="0.25">
      <c r="A421" s="164"/>
      <c r="B421" s="165"/>
      <c r="C421" s="166"/>
      <c r="D421" s="166"/>
      <c r="E421" s="167"/>
      <c r="F421" s="168"/>
    </row>
    <row r="422" spans="1:6" ht="15.75" customHeight="1" x14ac:dyDescent="0.25">
      <c r="A422" s="164"/>
      <c r="B422" s="165"/>
      <c r="C422" s="166"/>
      <c r="D422" s="166"/>
      <c r="E422" s="169"/>
      <c r="F422" s="170"/>
    </row>
    <row r="423" spans="1:6" x14ac:dyDescent="0.25">
      <c r="A423" s="174"/>
      <c r="B423" s="175"/>
      <c r="C423" s="176"/>
      <c r="D423" s="176"/>
      <c r="E423" s="177" t="s">
        <v>297</v>
      </c>
      <c r="F423" s="178" t="s">
        <v>297</v>
      </c>
    </row>
    <row r="424" spans="1:6" ht="15" customHeight="1" x14ac:dyDescent="0.25">
      <c r="A424" s="179">
        <v>8</v>
      </c>
      <c r="B424" s="180"/>
      <c r="C424" s="181"/>
      <c r="D424" s="181"/>
      <c r="E424" s="182" t="s">
        <v>296</v>
      </c>
      <c r="F424" s="183" t="s">
        <v>296</v>
      </c>
    </row>
    <row r="425" spans="1:6" ht="15" customHeight="1" x14ac:dyDescent="0.25">
      <c r="A425" s="164"/>
      <c r="B425" s="165"/>
      <c r="C425" s="166"/>
      <c r="D425" s="166"/>
      <c r="E425" s="182" t="s">
        <v>58</v>
      </c>
      <c r="F425" s="168"/>
    </row>
    <row r="426" spans="1:6" ht="15.75" customHeight="1" x14ac:dyDescent="0.25">
      <c r="A426" s="164"/>
      <c r="B426" s="165"/>
      <c r="C426" s="166"/>
      <c r="D426" s="166"/>
      <c r="E426" s="184"/>
      <c r="F426" s="170"/>
    </row>
    <row r="427" spans="1:6" x14ac:dyDescent="0.25">
      <c r="A427" s="154"/>
      <c r="B427" s="171"/>
      <c r="C427" s="172"/>
      <c r="D427" s="172"/>
      <c r="E427" s="157" t="s">
        <v>297</v>
      </c>
      <c r="F427" s="173" t="s">
        <v>297</v>
      </c>
    </row>
    <row r="428" spans="1:6" ht="15.75" customHeight="1" x14ac:dyDescent="0.25">
      <c r="A428" s="159">
        <v>9</v>
      </c>
      <c r="B428" s="160"/>
      <c r="C428" s="161"/>
      <c r="D428" s="161"/>
      <c r="E428" s="162" t="s">
        <v>295</v>
      </c>
      <c r="F428" s="163" t="s">
        <v>296</v>
      </c>
    </row>
    <row r="429" spans="1:6" ht="15.75" customHeight="1" x14ac:dyDescent="0.25">
      <c r="A429" s="164"/>
      <c r="B429" s="165"/>
      <c r="C429" s="166"/>
      <c r="D429" s="166"/>
      <c r="E429" s="169"/>
      <c r="F429" s="170"/>
    </row>
    <row r="430" spans="1:6" ht="15" customHeight="1" x14ac:dyDescent="0.25">
      <c r="A430" s="164"/>
      <c r="B430" s="165"/>
      <c r="C430" s="166"/>
      <c r="D430" s="166"/>
      <c r="E430" s="185" t="s">
        <v>297</v>
      </c>
      <c r="F430" s="183" t="s">
        <v>297</v>
      </c>
    </row>
    <row r="431" spans="1:6" ht="15.75" customHeight="1" x14ac:dyDescent="0.25">
      <c r="A431" s="174"/>
      <c r="B431" s="175"/>
      <c r="C431" s="176"/>
      <c r="D431" s="172"/>
      <c r="E431" s="186"/>
      <c r="F431" s="187"/>
    </row>
    <row r="432" spans="1:6" ht="15.75" customHeight="1" x14ac:dyDescent="0.25">
      <c r="A432" s="179">
        <v>10</v>
      </c>
      <c r="B432" s="180"/>
      <c r="C432" s="181"/>
      <c r="D432" s="161"/>
      <c r="E432" s="162" t="s">
        <v>295</v>
      </c>
      <c r="F432" s="163" t="s">
        <v>296</v>
      </c>
    </row>
    <row r="433" spans="1:6" ht="15" customHeight="1" x14ac:dyDescent="0.25">
      <c r="A433" s="164"/>
      <c r="B433" s="165"/>
      <c r="C433" s="166"/>
      <c r="D433" s="166"/>
      <c r="E433" s="167"/>
      <c r="F433" s="168"/>
    </row>
    <row r="434" spans="1:6" ht="15.75" customHeight="1" x14ac:dyDescent="0.25">
      <c r="A434" s="164"/>
      <c r="B434" s="165"/>
      <c r="C434" s="166"/>
      <c r="D434" s="166"/>
      <c r="E434" s="169"/>
      <c r="F434" s="170"/>
    </row>
    <row r="435" spans="1:6" x14ac:dyDescent="0.25">
      <c r="A435" s="154"/>
      <c r="B435" s="171"/>
      <c r="C435" s="172"/>
      <c r="D435" s="172"/>
      <c r="E435" s="157" t="s">
        <v>297</v>
      </c>
      <c r="F435" s="173" t="s">
        <v>297</v>
      </c>
    </row>
    <row r="436" spans="1:6" x14ac:dyDescent="0.25">
      <c r="B436" s="5"/>
    </row>
    <row r="438" spans="1:6" x14ac:dyDescent="0.25">
      <c r="B438" s="5"/>
    </row>
    <row r="439" spans="1:6" x14ac:dyDescent="0.25">
      <c r="B439" s="6"/>
    </row>
    <row r="440" spans="1:6" x14ac:dyDescent="0.25">
      <c r="B440" s="188"/>
    </row>
    <row r="441" spans="1:6" x14ac:dyDescent="0.25">
      <c r="B441" s="188"/>
    </row>
    <row r="442" spans="1:6" x14ac:dyDescent="0.25">
      <c r="B442" s="188"/>
    </row>
    <row r="443" spans="1:6" x14ac:dyDescent="0.25">
      <c r="B443" s="188"/>
    </row>
  </sheetData>
  <mergeCells count="37">
    <mergeCell ref="B16:G16"/>
    <mergeCell ref="B19:B20"/>
    <mergeCell ref="C19:G20"/>
    <mergeCell ref="B21:B22"/>
    <mergeCell ref="C21:G22"/>
    <mergeCell ref="B23:B25"/>
    <mergeCell ref="C23:G25"/>
    <mergeCell ref="C26:G28"/>
    <mergeCell ref="B29:B30"/>
    <mergeCell ref="C29:G30"/>
    <mergeCell ref="C42:C46"/>
    <mergeCell ref="D42:D46"/>
    <mergeCell ref="E42:E46"/>
    <mergeCell ref="F42:F46"/>
    <mergeCell ref="G42:G46"/>
    <mergeCell ref="B72:G72"/>
    <mergeCell ref="B111:G111"/>
    <mergeCell ref="B112:G112"/>
    <mergeCell ref="B152:G152"/>
    <mergeCell ref="B154:D154"/>
    <mergeCell ref="B199:F199"/>
    <mergeCell ref="B201:E201"/>
    <mergeCell ref="B233:F233"/>
    <mergeCell ref="B257:F257"/>
    <mergeCell ref="B259:C259"/>
    <mergeCell ref="B282:F282"/>
    <mergeCell ref="B284:C284"/>
    <mergeCell ref="B305:F305"/>
    <mergeCell ref="B333:F333"/>
    <mergeCell ref="B348:F348"/>
    <mergeCell ref="B376:G376"/>
    <mergeCell ref="A394:F394"/>
    <mergeCell ref="C360:G360"/>
    <mergeCell ref="B361:F361"/>
    <mergeCell ref="B362:E362"/>
    <mergeCell ref="B373:G373"/>
    <mergeCell ref="B375:G375"/>
  </mergeCells>
  <dataValidations count="192">
    <dataValidation type="list" operator="equal" allowBlank="1" showInputMessage="1" showErrorMessage="1" sqref="G297 G91 G167:G168 G170:G171">
      <formula1>$C$165:$E$165</formula1>
      <formula2>0</formula2>
    </dataValidation>
    <dataValidation type="list" operator="equal" allowBlank="1" showInputMessage="1" showErrorMessage="1" sqref="G174:G175 G177 G181">
      <formula1>$C$173:$E$173</formula1>
      <formula2>0</formula2>
    </dataValidation>
    <dataValidation type="list" operator="equal" allowBlank="1" showInputMessage="1" showErrorMessage="1" sqref="G231">
      <formula1>$C$230:$E$230</formula1>
      <formula2>0</formula2>
    </dataValidation>
    <dataValidation type="list" operator="equal" allowBlank="1" showInputMessage="1" showErrorMessage="1" sqref="G261">
      <formula1>$C$260:$E$260</formula1>
      <formula2>0</formula2>
    </dataValidation>
    <dataValidation type="list" operator="equal" allowBlank="1" showInputMessage="1" showErrorMessage="1" sqref="G262">
      <formula1>$C$261:$E$261</formula1>
      <formula2>0</formula2>
    </dataValidation>
    <dataValidation type="list" operator="equal" allowBlank="1" showInputMessage="1" showErrorMessage="1" sqref="G148:G149">
      <formula1>$C$147:$F$147</formula1>
      <formula2>0</formula2>
    </dataValidation>
    <dataValidation type="list" operator="equal" allowBlank="1" showInputMessage="1" showErrorMessage="1" sqref="G137">
      <formula1>$C$137:$F$137</formula1>
      <formula2>0</formula2>
    </dataValidation>
    <dataValidation type="list" operator="equal" allowBlank="1" showInputMessage="1" showErrorMessage="1" sqref="G138">
      <formula1>$C$135:$F$135</formula1>
      <formula2>0</formula2>
    </dataValidation>
    <dataValidation type="list" operator="equal" allowBlank="1" showInputMessage="1" showErrorMessage="1" sqref="G156">
      <formula1>$C$155:$E$155</formula1>
      <formula2>0</formula2>
    </dataValidation>
    <dataValidation type="list" operator="equal" allowBlank="1" showInputMessage="1" showErrorMessage="1" sqref="G157">
      <formula1>$C$156:$E$156</formula1>
      <formula2>0</formula2>
    </dataValidation>
    <dataValidation type="list" operator="equal" allowBlank="1" showInputMessage="1" showErrorMessage="1" sqref="G158">
      <formula1>$C$157:$E$157</formula1>
      <formula2>0</formula2>
    </dataValidation>
    <dataValidation type="list" operator="equal" allowBlank="1" showInputMessage="1" showErrorMessage="1" sqref="G159">
      <formula1>$C$158:$E$158</formula1>
      <formula2>0</formula2>
    </dataValidation>
    <dataValidation type="list" operator="equal" allowBlank="1" showInputMessage="1" showErrorMessage="1" sqref="G160:G161">
      <formula1>$C$159:$E$159</formula1>
      <formula2>0</formula2>
    </dataValidation>
    <dataValidation type="list" operator="equal" allowBlank="1" showInputMessage="1" showErrorMessage="1" sqref="G163">
      <formula1>$C$162:$E$162</formula1>
      <formula2>0</formula2>
    </dataValidation>
    <dataValidation type="list" operator="equal" allowBlank="1" showInputMessage="1" showErrorMessage="1" sqref="C187:D187">
      <formula1>$C$186:$E$186</formula1>
      <formula2>0</formula2>
    </dataValidation>
    <dataValidation type="list" operator="equal" allowBlank="1" showInputMessage="1" showErrorMessage="1" sqref="G189">
      <formula1>$C$188:$E$188</formula1>
      <formula2>0</formula2>
    </dataValidation>
    <dataValidation type="list" operator="equal" allowBlank="1" showInputMessage="1" showErrorMessage="1" sqref="G218:G219">
      <formula1>$C$217:$E$217</formula1>
      <formula2>0</formula2>
    </dataValidation>
    <dataValidation type="list" operator="equal" allowBlank="1" showInputMessage="1" showErrorMessage="1" sqref="G225">
      <formula1>$C$224:$F$224</formula1>
      <formula2>0</formula2>
    </dataValidation>
    <dataValidation type="list" operator="equal" allowBlank="1" showInputMessage="1" showErrorMessage="1" sqref="G227:G228">
      <formula1>$C$226:$E$226</formula1>
      <formula2>0</formula2>
    </dataValidation>
    <dataValidation type="list" operator="equal" allowBlank="1" showInputMessage="1" showErrorMessage="1" sqref="G229">
      <formula1>$C$228:$E$228</formula1>
      <formula2>0</formula2>
    </dataValidation>
    <dataValidation type="list" operator="equal" allowBlank="1" showInputMessage="1" showErrorMessage="1" sqref="G230">
      <formula1>$C$229:$E$229</formula1>
      <formula2>0</formula2>
    </dataValidation>
    <dataValidation type="list" operator="equal" allowBlank="1" showInputMessage="1" showErrorMessage="1" sqref="G265:G269">
      <formula1>$C$264:$E$264</formula1>
      <formula2>0</formula2>
    </dataValidation>
    <dataValidation type="list" operator="equal" allowBlank="1" showInputMessage="1" showErrorMessage="1" sqref="G271:G272">
      <formula1>$C$270:$E$270</formula1>
      <formula2>0</formula2>
    </dataValidation>
    <dataValidation type="list" operator="equal" allowBlank="1" showInputMessage="1" showErrorMessage="1" sqref="G285:G287">
      <formula1>$C$285:$E$285</formula1>
      <formula2>0</formula2>
    </dataValidation>
    <dataValidation type="list" operator="equal" allowBlank="1" showInputMessage="1" showErrorMessage="1" sqref="G298">
      <formula1>$C$289:$E$289</formula1>
      <formula2>0</formula2>
    </dataValidation>
    <dataValidation type="list" operator="equal" allowBlank="1" showInputMessage="1" showErrorMessage="1" sqref="G310:G312">
      <formula1>$C$309:$E$309</formula1>
      <formula2>0</formula2>
    </dataValidation>
    <dataValidation type="list" operator="equal" allowBlank="1" showInputMessage="1" showErrorMessage="1" sqref="G335 G339 G341">
      <formula1>$C$335:$F$335</formula1>
      <formula2>0</formula2>
    </dataValidation>
    <dataValidation type="list" operator="equal" allowBlank="1" showInputMessage="1" showErrorMessage="1" sqref="G345">
      <formula1>$C$342:$E$342</formula1>
      <formula2>0</formula2>
    </dataValidation>
    <dataValidation type="list" operator="equal" allowBlank="1" showInputMessage="1" showErrorMessage="1" sqref="G140">
      <formula1>$C$140:$F$140</formula1>
      <formula2>0</formula2>
    </dataValidation>
    <dataValidation type="list" operator="equal" allowBlank="1" showInputMessage="1" showErrorMessage="1" sqref="G141">
      <formula1>$C$141:$E$141</formula1>
      <formula2>0</formula2>
    </dataValidation>
    <dataValidation type="list" operator="equal" allowBlank="1" showInputMessage="1" showErrorMessage="1" sqref="G146">
      <formula1>$C$146:$F$146</formula1>
      <formula2>0</formula2>
    </dataValidation>
    <dataValidation type="list" operator="equal" allowBlank="1" showInputMessage="1" showErrorMessage="1" sqref="G173">
      <formula1>$C$173:$F$173</formula1>
      <formula2>0</formula2>
    </dataValidation>
    <dataValidation type="list" operator="equal" allowBlank="1" showInputMessage="1" showErrorMessage="1" sqref="G184">
      <formula1>$C$184:$F$184</formula1>
      <formula2>0</formula2>
    </dataValidation>
    <dataValidation type="list" operator="equal" allowBlank="1" showInputMessage="1" showErrorMessage="1" sqref="G185">
      <formula1>$C$185:$F$185</formula1>
      <formula2>0</formula2>
    </dataValidation>
    <dataValidation type="list" operator="equal" allowBlank="1" showInputMessage="1" showErrorMessage="1" sqref="G186">
      <formula1>$C$186:$F$186</formula1>
      <formula2>0</formula2>
    </dataValidation>
    <dataValidation type="list" operator="equal" allowBlank="1" showInputMessage="1" showErrorMessage="1" sqref="G187">
      <formula1>$C$187:$F$187</formula1>
      <formula2>0</formula2>
    </dataValidation>
    <dataValidation type="list" operator="equal" allowBlank="1" showInputMessage="1" showErrorMessage="1" sqref="G188">
      <formula1>$C$188:$E$188</formula1>
      <formula2>0</formula2>
    </dataValidation>
    <dataValidation type="list" operator="equal" allowBlank="1" showInputMessage="1" showErrorMessage="1" sqref="G221:G224 G226">
      <formula1>$C$221:$F$221</formula1>
      <formula2>0</formula2>
    </dataValidation>
    <dataValidation type="list" operator="equal" allowBlank="1" showInputMessage="1" showErrorMessage="1" sqref="G236">
      <formula1>$C$236:$E$236</formula1>
      <formula2>0</formula2>
    </dataValidation>
    <dataValidation type="list" operator="equal" allowBlank="1" showInputMessage="1" showErrorMessage="1" sqref="G237:G238">
      <formula1>$C$237:$E$237</formula1>
      <formula2>0</formula2>
    </dataValidation>
    <dataValidation type="list" operator="equal" allowBlank="1" showInputMessage="1" showErrorMessage="1" sqref="G240:G241">
      <formula1>$C$240:$E$240</formula1>
      <formula2>0</formula2>
    </dataValidation>
    <dataValidation type="list" operator="equal" allowBlank="1" showInputMessage="1" showErrorMessage="1" sqref="G243">
      <formula1>$C$243:$E$243</formula1>
      <formula2>0</formula2>
    </dataValidation>
    <dataValidation type="list" operator="equal" allowBlank="1" showInputMessage="1" showErrorMessage="1" sqref="G244:G246">
      <formula1>$C$244:$E$244</formula1>
      <formula2>0</formula2>
    </dataValidation>
    <dataValidation type="list" operator="equal" allowBlank="1" showInputMessage="1" showErrorMessage="1" sqref="G248">
      <formula1>$C$248:$F$248</formula1>
      <formula2>0</formula2>
    </dataValidation>
    <dataValidation type="list" operator="equal" allowBlank="1" showInputMessage="1" showErrorMessage="1" sqref="G249">
      <formula1>$C$249:$F$249</formula1>
      <formula2>0</formula2>
    </dataValidation>
    <dataValidation type="list" operator="equal" allowBlank="1" showInputMessage="1" showErrorMessage="1" sqref="G250">
      <formula1>$C$250:$F$250</formula1>
      <formula2>0</formula2>
    </dataValidation>
    <dataValidation type="list" operator="equal" allowBlank="1" showInputMessage="1" showErrorMessage="1" sqref="G251">
      <formula1>$C$251:$F$251</formula1>
      <formula2>0</formula2>
    </dataValidation>
    <dataValidation type="list" operator="equal" allowBlank="1" showInputMessage="1" showErrorMessage="1" sqref="G252">
      <formula1>$C$252:$F$252</formula1>
      <formula2>0</formula2>
    </dataValidation>
    <dataValidation type="list" operator="equal" allowBlank="1" showInputMessage="1" showErrorMessage="1" sqref="G143">
      <formula1>$C$143:$F$143</formula1>
      <formula2>0</formula2>
    </dataValidation>
    <dataValidation type="list" operator="equal" allowBlank="1" showInputMessage="1" showErrorMessage="1" sqref="G142">
      <formula1>$C$142:$F$142</formula1>
      <formula2>0</formula2>
    </dataValidation>
    <dataValidation type="list" operator="equal" allowBlank="1" showInputMessage="1" showErrorMessage="1" sqref="G139">
      <formula1>$C$139:$F$139</formula1>
      <formula2>0</formula2>
    </dataValidation>
    <dataValidation type="list" operator="equal" allowBlank="1" showInputMessage="1" showErrorMessage="1" sqref="G144">
      <formula1>$C$144:$E$144</formula1>
      <formula2>0</formula2>
    </dataValidation>
    <dataValidation type="list" operator="equal" allowBlank="1" showInputMessage="1" showErrorMessage="1" sqref="G145">
      <formula1>$C$145:$E$145</formula1>
      <formula2>0</formula2>
    </dataValidation>
    <dataValidation type="list" operator="equal" allowBlank="1" showInputMessage="1" showErrorMessage="1" sqref="G147">
      <formula1>$C$147:$F$147</formula1>
      <formula2>0</formula2>
    </dataValidation>
    <dataValidation type="list" operator="equal" allowBlank="1" showInputMessage="1" showErrorMessage="1" sqref="G155">
      <formula1>$C$155:$E$155</formula1>
      <formula2>0</formula2>
    </dataValidation>
    <dataValidation type="list" operator="equal" allowBlank="1" showInputMessage="1" showErrorMessage="1" sqref="G162">
      <formula1>$C$162:$E$162</formula1>
      <formula2>0</formula2>
    </dataValidation>
    <dataValidation type="list" operator="equal" allowBlank="1" showInputMessage="1" showErrorMessage="1" sqref="G164">
      <formula1>$C$164:$E$164</formula1>
      <formula2>0</formula2>
    </dataValidation>
    <dataValidation type="list" operator="equal" allowBlank="1" showInputMessage="1" showErrorMessage="1" sqref="G165">
      <formula1>$C$165:$E$165</formula1>
      <formula2>0</formula2>
    </dataValidation>
    <dataValidation type="list" operator="equal" allowBlank="1" showInputMessage="1" showErrorMessage="1" sqref="G178">
      <formula1>$C$178:$E$178</formula1>
      <formula2>0</formula2>
    </dataValidation>
    <dataValidation type="list" operator="equal" allowBlank="1" showInputMessage="1" showErrorMessage="1" sqref="G179">
      <formula1>$C$179:$E$179</formula1>
      <formula2>0</formula2>
    </dataValidation>
    <dataValidation type="list" operator="equal" allowBlank="1" showInputMessage="1" showErrorMessage="1" sqref="G180">
      <formula1>$C$180:$E$180</formula1>
      <formula2>0</formula2>
    </dataValidation>
    <dataValidation type="list" operator="equal" allowBlank="1" showInputMessage="1" showErrorMessage="1" sqref="G192">
      <formula1>$C$192:$F$192</formula1>
      <formula2>0</formula2>
    </dataValidation>
    <dataValidation type="list" operator="equal" allowBlank="1" showInputMessage="1" showErrorMessage="1" sqref="G193">
      <formula1>$C$193:$F$193</formula1>
      <formula2>0</formula2>
    </dataValidation>
    <dataValidation type="list" operator="equal" allowBlank="1" showInputMessage="1" showErrorMessage="1" sqref="G194">
      <formula1>$C$194:$F$194</formula1>
      <formula2>0</formula2>
    </dataValidation>
    <dataValidation type="list" operator="equal" allowBlank="1" showInputMessage="1" showErrorMessage="1" sqref="G195">
      <formula1>$C$195:$F$195</formula1>
      <formula2>0</formula2>
    </dataValidation>
    <dataValidation type="list" operator="equal" allowBlank="1" showInputMessage="1" showErrorMessage="1" sqref="G202">
      <formula1>$C$202:$E$202</formula1>
      <formula2>0</formula2>
    </dataValidation>
    <dataValidation type="list" operator="equal" allowBlank="1" showInputMessage="1" showErrorMessage="1" sqref="G203">
      <formula1>$C$203:$E$203</formula1>
      <formula2>0</formula2>
    </dataValidation>
    <dataValidation type="list" operator="equal" allowBlank="1" showInputMessage="1" showErrorMessage="1" sqref="G204">
      <formula1>$C$204:$E$204</formula1>
      <formula2>0</formula2>
    </dataValidation>
    <dataValidation type="list" operator="equal" allowBlank="1" showInputMessage="1" showErrorMessage="1" sqref="G205">
      <formula1>$C$205:$E$205</formula1>
      <formula2>0</formula2>
    </dataValidation>
    <dataValidation type="list" operator="equal" allowBlank="1" showInputMessage="1" showErrorMessage="1" sqref="G206">
      <formula1>$C$206:$E$206</formula1>
      <formula2>0</formula2>
    </dataValidation>
    <dataValidation type="list" operator="equal" allowBlank="1" showInputMessage="1" showErrorMessage="1" sqref="G207">
      <formula1>$C$207:$E$207</formula1>
      <formula2>0</formula2>
    </dataValidation>
    <dataValidation type="list" operator="equal" allowBlank="1" showInputMessage="1" showErrorMessage="1" sqref="G208">
      <formula1>$C$208:$E$208</formula1>
      <formula2>0</formula2>
    </dataValidation>
    <dataValidation type="list" operator="equal" allowBlank="1" showInputMessage="1" showErrorMessage="1" sqref="G209">
      <formula1>$C$209:$E$209</formula1>
      <formula2>0</formula2>
    </dataValidation>
    <dataValidation type="list" operator="equal" allowBlank="1" showInputMessage="1" showErrorMessage="1" sqref="G210">
      <formula1>$C$210:$E$210</formula1>
      <formula2>0</formula2>
    </dataValidation>
    <dataValidation type="list" operator="equal" allowBlank="1" showInputMessage="1" showErrorMessage="1" sqref="G211">
      <formula1>$C$211:$E$211</formula1>
      <formula2>0</formula2>
    </dataValidation>
    <dataValidation type="list" operator="equal" allowBlank="1" showInputMessage="1" showErrorMessage="1" sqref="G212">
      <formula1>$C$212:$E$212</formula1>
      <formula2>0</formula2>
    </dataValidation>
    <dataValidation type="list" operator="equal" allowBlank="1" showInputMessage="1" showErrorMessage="1" sqref="G213">
      <formula1>$C$213:$E$213</formula1>
      <formula2>0</formula2>
    </dataValidation>
    <dataValidation type="list" operator="equal" allowBlank="1" showInputMessage="1" showErrorMessage="1" sqref="G214">
      <formula1>$C$214:$E$214</formula1>
      <formula2>0</formula2>
    </dataValidation>
    <dataValidation type="list" operator="equal" allowBlank="1" showInputMessage="1" showErrorMessage="1" sqref="G215">
      <formula1>$C$215:$E$215</formula1>
      <formula2>0</formula2>
    </dataValidation>
    <dataValidation type="list" operator="equal" allowBlank="1" showInputMessage="1" showErrorMessage="1" sqref="G216">
      <formula1>$C$216:$E$216</formula1>
      <formula2>0</formula2>
    </dataValidation>
    <dataValidation type="list" operator="equal" allowBlank="1" showInputMessage="1" showErrorMessage="1" sqref="G217">
      <formula1>$C$217:$F$217</formula1>
      <formula2>0</formula2>
    </dataValidation>
    <dataValidation type="list" operator="equal" allowBlank="1" showInputMessage="1" showErrorMessage="1" sqref="G220">
      <formula1>$C$220:$F$220</formula1>
      <formula2>0</formula2>
    </dataValidation>
    <dataValidation type="list" operator="equal" allowBlank="1" showInputMessage="1" showErrorMessage="1" sqref="G235">
      <formula1>$C$235:$E$235</formula1>
      <formula2>0</formula2>
    </dataValidation>
    <dataValidation type="list" operator="equal" allowBlank="1" showInputMessage="1" showErrorMessage="1" sqref="G239">
      <formula1>$C$239:$E$239</formula1>
      <formula2>0</formula2>
    </dataValidation>
    <dataValidation type="list" operator="equal" allowBlank="1" showInputMessage="1" showErrorMessage="1" sqref="G253">
      <formula1>$C$253:$F$253</formula1>
      <formula2>0</formula2>
    </dataValidation>
    <dataValidation type="list" operator="equal" allowBlank="1" showInputMessage="1" showErrorMessage="1" sqref="G260">
      <formula1>$C$260:$E$260</formula1>
      <formula2>0</formula2>
    </dataValidation>
    <dataValidation type="list" operator="equal" allowBlank="1" showInputMessage="1" showErrorMessage="1" sqref="G263">
      <formula1>$C$263:$E$263</formula1>
      <formula2>0</formula2>
    </dataValidation>
    <dataValidation type="list" operator="equal" allowBlank="1" showInputMessage="1" showErrorMessage="1" sqref="G264">
      <formula1>$C$264:$F$264</formula1>
      <formula2>0</formula2>
    </dataValidation>
    <dataValidation type="list" operator="equal" allowBlank="1" showInputMessage="1" showErrorMessage="1" sqref="G270">
      <formula1>$C$270:$F$270</formula1>
      <formula2>0</formula2>
    </dataValidation>
    <dataValidation type="list" operator="equal" allowBlank="1" showInputMessage="1" showErrorMessage="1" sqref="G274">
      <formula1>$C$274:$E$274</formula1>
      <formula2>0</formula2>
    </dataValidation>
    <dataValidation type="list" operator="equal" allowBlank="1" showInputMessage="1" showErrorMessage="1" sqref="G275">
      <formula1>$C$275:$E$275</formula1>
      <formula2>0</formula2>
    </dataValidation>
    <dataValidation type="list" operator="equal" allowBlank="1" showInputMessage="1" showErrorMessage="1" sqref="G276">
      <formula1>$C$276:$F$276</formula1>
      <formula2>0</formula2>
    </dataValidation>
    <dataValidation type="list" operator="equal" allowBlank="1" showInputMessage="1" showErrorMessage="1" sqref="G277">
      <formula1>$C$277:$F$277</formula1>
      <formula2>0</formula2>
    </dataValidation>
    <dataValidation type="list" operator="equal" allowBlank="1" showInputMessage="1" showErrorMessage="1" sqref="G279">
      <formula1>$C$279:$E$279</formula1>
      <formula2>0</formula2>
    </dataValidation>
    <dataValidation type="list" operator="equal" allowBlank="1" showInputMessage="1" showErrorMessage="1" sqref="G289">
      <formula1>$C$289:$F$289</formula1>
      <formula2>0</formula2>
    </dataValidation>
    <dataValidation type="list" operator="equal" allowBlank="1" showInputMessage="1" showErrorMessage="1" sqref="G301">
      <formula1>$C$301:$E$301</formula1>
    </dataValidation>
    <dataValidation type="list" operator="equal" allowBlank="1" showInputMessage="1" showErrorMessage="1" sqref="G302">
      <formula1>$C$301:$E$301</formula1>
      <formula2>0</formula2>
    </dataValidation>
    <dataValidation type="list" operator="equal" allowBlank="1" showInputMessage="1" showErrorMessage="1" sqref="G309">
      <formula1>$C$309:$F$309</formula1>
    </dataValidation>
    <dataValidation type="list" operator="equal" allowBlank="1" showInputMessage="1" showErrorMessage="1" sqref="G313">
      <formula1>$C$313:$F$313</formula1>
    </dataValidation>
    <dataValidation type="list" operator="equal" allowBlank="1" showInputMessage="1" showErrorMessage="1" sqref="G336">
      <formula1>$C$336:$F$336</formula1>
    </dataValidation>
    <dataValidation type="list" operator="equal" allowBlank="1" showInputMessage="1" showErrorMessage="1" sqref="G337">
      <formula1>$C$337:$F$337</formula1>
    </dataValidation>
    <dataValidation type="list" operator="equal" allowBlank="1" showInputMessage="1" showErrorMessage="1" sqref="G338">
      <formula1>$C$338:$F$338</formula1>
    </dataValidation>
    <dataValidation type="list" operator="equal" allowBlank="1" showInputMessage="1" showErrorMessage="1" sqref="G340">
      <formula1>$C$340:$E$340</formula1>
    </dataValidation>
    <dataValidation type="list" operator="equal" allowBlank="1" showInputMessage="1" showErrorMessage="1" sqref="G342">
      <formula1>$C$342:$E$342</formula1>
    </dataValidation>
    <dataValidation type="list" operator="equal" allowBlank="1" showInputMessage="1" showErrorMessage="1" sqref="G343">
      <formula1>$C$343:$E$343</formula1>
    </dataValidation>
    <dataValidation type="list" operator="equal" allowBlank="1" showInputMessage="1" showErrorMessage="1" sqref="G344">
      <formula1>$C$343:$E$343</formula1>
      <formula2>0</formula2>
    </dataValidation>
    <dataValidation type="list" operator="equal" allowBlank="1" showInputMessage="1" showErrorMessage="1" sqref="G351">
      <formula1>$C$351:$E$351</formula1>
    </dataValidation>
    <dataValidation type="list" operator="equal" allowBlank="1" showInputMessage="1" showErrorMessage="1" sqref="G352">
      <formula1>$C$352:$E$352</formula1>
    </dataValidation>
    <dataValidation type="list" operator="equal" allowBlank="1" showInputMessage="1" showErrorMessage="1" sqref="G354">
      <formula1>$C$354:$E$354</formula1>
    </dataValidation>
    <dataValidation type="list" operator="equal" allowBlank="1" showInputMessage="1" showErrorMessage="1" sqref="G355">
      <formula1>$C$355:$E$355</formula1>
    </dataValidation>
    <dataValidation type="list" operator="equal" allowBlank="1" showInputMessage="1" showErrorMessage="1" sqref="G357">
      <formula1>$C$357:$F$357</formula1>
    </dataValidation>
    <dataValidation type="list" operator="equal" allowBlank="1" showInputMessage="1" showErrorMessage="1" sqref="G66">
      <formula1>$C$66:$E$66</formula1>
      <formula2>0</formula2>
    </dataValidation>
    <dataValidation type="list" operator="equal" allowBlank="1" showInputMessage="1" showErrorMessage="1" sqref="G68">
      <formula1>$C$68:$E$68</formula1>
      <formula2>0</formula2>
    </dataValidation>
    <dataValidation type="list" operator="equal" allowBlank="1" showInputMessage="1" showErrorMessage="1" sqref="G78">
      <formula1>$C$78:$E$78</formula1>
      <formula2>0</formula2>
    </dataValidation>
    <dataValidation type="list" operator="equal" allowBlank="1" showInputMessage="1" showErrorMessage="1" sqref="G80">
      <formula1>$C$80:$E$80</formula1>
      <formula2>0</formula2>
    </dataValidation>
    <dataValidation type="list" operator="equal" allowBlank="1" showInputMessage="1" showErrorMessage="1" sqref="G88">
      <formula1>$C$88:$E$88</formula1>
      <formula2>0</formula2>
    </dataValidation>
    <dataValidation type="list" operator="equal" allowBlank="1" showInputMessage="1" showErrorMessage="1" sqref="G92">
      <formula1>$C$92:$E$92</formula1>
      <formula2>0</formula2>
    </dataValidation>
    <dataValidation type="list" operator="equal" allowBlank="1" showInputMessage="1" showErrorMessage="1" sqref="G51">
      <formula1>$C$51:$E$51</formula1>
      <formula2>0</formula2>
    </dataValidation>
    <dataValidation type="list" operator="equal" allowBlank="1" showInputMessage="1" showErrorMessage="1" sqref="G52">
      <formula1>$C$52:$E$52</formula1>
      <formula2>0</formula2>
    </dataValidation>
    <dataValidation type="list" operator="equal" allowBlank="1" showInputMessage="1" showErrorMessage="1" sqref="G53">
      <formula1>$C$53:$E$53</formula1>
      <formula2>0</formula2>
    </dataValidation>
    <dataValidation type="list" operator="equal" allowBlank="1" showInputMessage="1" showErrorMessage="1" sqref="G54">
      <formula1>$C$54:$E$54</formula1>
      <formula2>0</formula2>
    </dataValidation>
    <dataValidation type="list" operator="equal" allowBlank="1" showInputMessage="1" showErrorMessage="1" sqref="G55">
      <formula1>$C$55:$E$55</formula1>
      <formula2>0</formula2>
    </dataValidation>
    <dataValidation type="list" operator="equal" allowBlank="1" showInputMessage="1" showErrorMessage="1" sqref="G56">
      <formula1>$C$56:$E$56</formula1>
      <formula2>0</formula2>
    </dataValidation>
    <dataValidation type="list" operator="equal" allowBlank="1" showInputMessage="1" showErrorMessage="1" sqref="G57">
      <formula1>$C$57:$E$57</formula1>
      <formula2>0</formula2>
    </dataValidation>
    <dataValidation type="list" operator="equal" allowBlank="1" showInputMessage="1" showErrorMessage="1" sqref="G58">
      <formula1>$C$58:$E$58</formula1>
      <formula2>0</formula2>
    </dataValidation>
    <dataValidation type="list" operator="equal" allowBlank="1" showInputMessage="1" showErrorMessage="1" sqref="G59:G60">
      <formula1>$C$59:$E$59</formula1>
      <formula2>0</formula2>
    </dataValidation>
    <dataValidation type="list" operator="equal" allowBlank="1" showInputMessage="1" showErrorMessage="1" sqref="G62">
      <formula1>$C$62:$E$62</formula1>
      <formula2>0</formula2>
    </dataValidation>
    <dataValidation type="list" operator="equal" allowBlank="1" showInputMessage="1" showErrorMessage="1" sqref="G65">
      <formula1>$C$65:$E$65</formula1>
      <formula2>0</formula2>
    </dataValidation>
    <dataValidation type="list" operator="equal" allowBlank="1" showInputMessage="1" showErrorMessage="1" sqref="G81">
      <formula1>$C$81:$E$81</formula1>
      <formula2>0</formula2>
    </dataValidation>
    <dataValidation type="list" operator="equal" allowBlank="1" showInputMessage="1" showErrorMessage="1" sqref="G83">
      <formula1>$C$83:$E$83</formula1>
      <formula2>0</formula2>
    </dataValidation>
    <dataValidation type="list" operator="equal" allowBlank="1" showInputMessage="1" showErrorMessage="1" sqref="G84">
      <formula1>$C$84:$E$84</formula1>
      <formula2>0</formula2>
    </dataValidation>
    <dataValidation type="list" operator="equal" allowBlank="1" showInputMessage="1" showErrorMessage="1" sqref="G85">
      <formula1>$C$85:$E$85</formula1>
      <formula2>0</formula2>
    </dataValidation>
    <dataValidation type="list" operator="equal" allowBlank="1" showInputMessage="1" showErrorMessage="1" sqref="G86">
      <formula1>$C$86:$E$86</formula1>
      <formula2>0</formula2>
    </dataValidation>
    <dataValidation type="list" operator="equal" allowBlank="1" showInputMessage="1" showErrorMessage="1" sqref="G89">
      <formula1>$C$89:$E$89</formula1>
      <formula2>0</formula2>
    </dataValidation>
    <dataValidation type="list" operator="equal" allowBlank="1" showInputMessage="1" showErrorMessage="1" sqref="G90">
      <formula1>$C$90:$E$90</formula1>
      <formula2>0</formula2>
    </dataValidation>
    <dataValidation type="list" operator="equal" allowBlank="1" showInputMessage="1" showErrorMessage="1" sqref="G96">
      <formula1>$C$96:$E$96</formula1>
    </dataValidation>
    <dataValidation type="list" operator="equal" allowBlank="1" showInputMessage="1" showErrorMessage="1" sqref="G125:G126">
      <formula1>$C$132:$F$132</formula1>
      <formula2>0</formula2>
    </dataValidation>
    <dataValidation type="list" operator="equal" allowBlank="1" showInputMessage="1" showErrorMessage="1" sqref="G121:G122">
      <formula1>$C$125:$E$125</formula1>
      <formula2>0</formula2>
    </dataValidation>
    <dataValidation type="list" operator="equal" allowBlank="1" showInputMessage="1" showErrorMessage="1" sqref="G131">
      <formula1>$C$131:$F$131</formula1>
    </dataValidation>
    <dataValidation type="list" operator="equal" allowBlank="1" showInputMessage="1" showErrorMessage="1" sqref="G132">
      <formula1>$C$134:$F$134</formula1>
      <formula2>0</formula2>
    </dataValidation>
    <dataValidation type="list" operator="equal" allowBlank="1" showInputMessage="1" showErrorMessage="1" sqref="G63">
      <formula1>$C$63:$F$63</formula1>
      <formula2>0</formula2>
    </dataValidation>
    <dataValidation type="list" operator="equal" allowBlank="1" showInputMessage="1" showErrorMessage="1" sqref="G67">
      <formula1>$C$67:$E$67</formula1>
      <formula2>0</formula2>
    </dataValidation>
    <dataValidation type="list" operator="equal" allowBlank="1" showInputMessage="1" showErrorMessage="1" sqref="G75">
      <formula1>$C$75:$E$75</formula1>
      <formula2>0</formula2>
    </dataValidation>
    <dataValidation type="list" operator="equal" allowBlank="1" showInputMessage="1" showErrorMessage="1" sqref="G76">
      <formula1>$C$76:$E$76</formula1>
      <formula2>0</formula2>
    </dataValidation>
    <dataValidation type="list" operator="equal" allowBlank="1" showInputMessage="1" showErrorMessage="1" sqref="G77">
      <formula1>$C$77:$E$77</formula1>
      <formula2>0</formula2>
    </dataValidation>
    <dataValidation type="list" operator="equal" allowBlank="1" showInputMessage="1" showErrorMessage="1" sqref="G79">
      <formula1>$C$79:$E$79</formula1>
      <formula2>0</formula2>
    </dataValidation>
    <dataValidation type="list" operator="equal" allowBlank="1" showInputMessage="1" showErrorMessage="1" sqref="G87">
      <formula1>$C$87:$E$87</formula1>
      <formula2>0</formula2>
    </dataValidation>
    <dataValidation type="list" operator="equal" allowBlank="1" showInputMessage="1" showErrorMessage="1" sqref="G99">
      <formula1>$C$99:$F$99</formula1>
    </dataValidation>
    <dataValidation type="list" operator="equal" allowBlank="1" showInputMessage="1" showErrorMessage="1" sqref="G115">
      <formula1>$C$120:$E$120</formula1>
      <formula2>0</formula2>
    </dataValidation>
    <dataValidation type="list" operator="equal" allowBlank="1" showInputMessage="1" showErrorMessage="1" sqref="G118:G119">
      <formula1>$C$122:$E$122</formula1>
      <formula2>0</formula2>
    </dataValidation>
    <dataValidation type="list" operator="equal" allowBlank="1" showInputMessage="1" showErrorMessage="1" sqref="G128">
      <formula1>$C$130:$F$130</formula1>
      <formula2>0</formula2>
    </dataValidation>
    <dataValidation type="list" operator="equal" allowBlank="1" showInputMessage="1" showErrorMessage="1" sqref="G129">
      <formula1>$C$131:$E$131</formula1>
      <formula2>0</formula2>
    </dataValidation>
    <dataValidation type="list" operator="equal" allowBlank="1" showInputMessage="1" showErrorMessage="1" sqref="G116">
      <formula1>$C$116:$E$116</formula1>
    </dataValidation>
    <dataValidation type="list" operator="equal" allowBlank="1" showInputMessage="1" showErrorMessage="1" sqref="G104">
      <formula1>$C$104:$E$104</formula1>
    </dataValidation>
    <dataValidation type="list" operator="equal" allowBlank="1" showInputMessage="1" showErrorMessage="1" sqref="G105">
      <formula1>$C$105:$E$105</formula1>
    </dataValidation>
    <dataValidation type="list" operator="equal" allowBlank="1" showInputMessage="1" showErrorMessage="1" sqref="G106">
      <formula1>$C$106:$E$106</formula1>
    </dataValidation>
    <dataValidation type="list" operator="equal" allowBlank="1" showInputMessage="1" showErrorMessage="1" sqref="G98">
      <formula1>$C$98:$F$98</formula1>
    </dataValidation>
    <dataValidation type="list" operator="equal" allowBlank="1" showInputMessage="1" showErrorMessage="1" sqref="G69">
      <formula1>$C$69:$F$69</formula1>
      <formula2>0</formula2>
    </dataValidation>
    <dataValidation type="list" operator="equal" allowBlank="1" showInputMessage="1" showErrorMessage="1" sqref="G107">
      <formula1>$C$107:$E$107</formula1>
    </dataValidation>
    <dataValidation type="list" operator="equal" allowBlank="1" showInputMessage="1" showErrorMessage="1" sqref="G100">
      <formula1>$C$99:$F$99</formula1>
      <formula2>0</formula2>
    </dataValidation>
    <dataValidation type="list" operator="equal" allowBlank="1" showInputMessage="1" showErrorMessage="1" sqref="G127">
      <formula1>$C$126:$F$126</formula1>
      <formula2>0</formula2>
    </dataValidation>
    <dataValidation type="list" operator="equal" allowBlank="1" showInputMessage="1" showErrorMessage="1" sqref="G130">
      <formula1>$C$130:$F$130</formula1>
    </dataValidation>
    <dataValidation type="list" operator="equal" allowBlank="1" showInputMessage="1" showErrorMessage="1" sqref="G97">
      <formula1>$C$97:$E$97</formula1>
    </dataValidation>
    <dataValidation type="list" operator="equal" allowBlank="1" showInputMessage="1" showErrorMessage="1" sqref="G103">
      <formula1>$C$103:$E$103</formula1>
    </dataValidation>
    <dataValidation type="list" operator="equal" allowBlank="1" showInputMessage="1" showErrorMessage="1" sqref="G123">
      <formula1>$C$123:$F$123</formula1>
    </dataValidation>
    <dataValidation type="list" operator="equal" allowBlank="1" showInputMessage="1" showErrorMessage="1" sqref="G133">
      <formula1>$C$132:$F$132</formula1>
      <formula2>0</formula2>
    </dataValidation>
    <dataValidation type="list" operator="equal" allowBlank="1" showInputMessage="1" showErrorMessage="1" sqref="G134">
      <formula1>$C$133:$F$133</formula1>
      <formula2>0</formula2>
    </dataValidation>
    <dataValidation type="list" operator="equal" allowBlank="1" showInputMessage="1" showErrorMessage="1" sqref="G136">
      <formula1>$C$136:$F$136</formula1>
    </dataValidation>
    <dataValidation type="list" operator="equal" allowBlank="1" showInputMessage="1" showErrorMessage="1" sqref="G113">
      <formula1>$C$113:$E$113</formula1>
    </dataValidation>
    <dataValidation type="list" operator="equal" allowBlank="1" showInputMessage="1" showErrorMessage="1" sqref="G114">
      <formula1>$C$113:$E$113</formula1>
      <formula2>0</formula2>
    </dataValidation>
    <dataValidation type="list" operator="equal" allowBlank="1" showInputMessage="1" showErrorMessage="1" sqref="G117">
      <formula1>$C$116:$E$116</formula1>
      <formula2>0</formula2>
    </dataValidation>
    <dataValidation type="list" operator="equal" allowBlank="1" showInputMessage="1" showErrorMessage="1" sqref="G120">
      <formula1>$C$119:$E$119</formula1>
      <formula2>0</formula2>
    </dataValidation>
    <dataValidation type="list" operator="equal" allowBlank="1" showInputMessage="1" showErrorMessage="1" sqref="G135">
      <formula1>$C$134:$F$134</formula1>
      <formula2>0</formula2>
    </dataValidation>
    <dataValidation type="list" allowBlank="1" showInputMessage="1" showErrorMessage="1" sqref="G82">
      <formula1>$C$82:$F$82</formula1>
    </dataValidation>
    <dataValidation type="list" operator="equal" allowBlank="1" showInputMessage="1" showErrorMessage="1" sqref="G101">
      <formula1>$C$101:$E$101</formula1>
    </dataValidation>
    <dataValidation type="list" operator="equal" allowBlank="1" showInputMessage="1" showErrorMessage="1" sqref="G102">
      <formula1>$C$102:$E$102</formula1>
    </dataValidation>
    <dataValidation type="list" operator="equal" allowBlank="1" showInputMessage="1" showErrorMessage="1" sqref="G124">
      <formula1>$C$124:$F$124</formula1>
    </dataValidation>
    <dataValidation type="list" operator="equal" allowBlank="1" showInputMessage="1" showErrorMessage="1" sqref="G166">
      <formula1>$C$166:$E$166</formula1>
    </dataValidation>
    <dataValidation type="list" operator="equal" allowBlank="1" showInputMessage="1" showErrorMessage="1" sqref="G169">
      <formula1>$C$169:$E$169</formula1>
    </dataValidation>
    <dataValidation type="list" operator="equal" allowBlank="1" showInputMessage="1" showErrorMessage="1" sqref="G172">
      <formula1>$C$172:$E$172</formula1>
    </dataValidation>
    <dataValidation type="list" operator="equal" allowBlank="1" showInputMessage="1" showErrorMessage="1" sqref="G290">
      <formula1>$C$290:$E$290</formula1>
    </dataValidation>
    <dataValidation type="list" operator="equal" allowBlank="1" showInputMessage="1" showErrorMessage="1" sqref="G291">
      <formula1>$C$291:$E$291</formula1>
    </dataValidation>
    <dataValidation type="list" operator="equal" allowBlank="1" showInputMessage="1" showErrorMessage="1" sqref="G292">
      <formula1>$C$292:$E$292</formula1>
    </dataValidation>
    <dataValidation type="list" operator="equal" allowBlank="1" showInputMessage="1" showErrorMessage="1" sqref="G293">
      <formula1>$C$293:$E$293</formula1>
    </dataValidation>
    <dataValidation type="list" operator="equal" allowBlank="1" showInputMessage="1" showErrorMessage="1" sqref="G294">
      <formula1>$C$294:$E$294</formula1>
    </dataValidation>
    <dataValidation type="list" operator="equal" allowBlank="1" showInputMessage="1" showErrorMessage="1" sqref="G295">
      <formula1>$C$295:$E$295</formula1>
    </dataValidation>
    <dataValidation type="list" operator="equal" allowBlank="1" showInputMessage="1" showErrorMessage="1" sqref="G296">
      <formula1>$C$296:$E$296</formula1>
    </dataValidation>
    <dataValidation type="list" operator="equal" allowBlank="1" showInputMessage="1" showErrorMessage="1" sqref="G288">
      <formula1>$C$288:$E$288</formula1>
    </dataValidation>
    <dataValidation type="list" operator="equal" allowBlank="1" showInputMessage="1" showErrorMessage="1" sqref="G314">
      <formula1>$C$314:$E$314</formula1>
    </dataValidation>
    <dataValidation type="list" operator="equal" allowBlank="1" showInputMessage="1" showErrorMessage="1" sqref="G315:G320">
      <formula1>$C$315:$E$315</formula1>
    </dataValidation>
    <dataValidation type="list" operator="equal" allowBlank="1" showInputMessage="1" showErrorMessage="1" sqref="G322:G325">
      <formula1>$C$322:$E$322</formula1>
    </dataValidation>
    <dataValidation type="list" operator="equal" allowBlank="1" showInputMessage="1" showErrorMessage="1" sqref="G328:G330">
      <formula1>$C$328:$E$328</formula1>
    </dataValidation>
  </dataValidations>
  <pageMargins left="0.7" right="0.7" top="0.75" bottom="0.75" header="0.51180555555555496" footer="0.51180555555555496"/>
  <pageSetup paperSize="9"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1345</TotalTime>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ΕΝΤΥΠΟ ΕΛΕΓΧΟΥ ΣΦΑΓΕΙΟΥ ΟΠΛΗΦΟΡ</vt:lpstr>
      <vt:lpstr>'ΕΝΤΥΠΟ ΕΛΕΓΧΟΥ ΣΦΑΓΕΙΟΥ ΟΠΛΗΦΟΡ'!OLE_LINK1</vt:lpstr>
    </vt:vector>
  </TitlesOfParts>
  <Company>YPAAT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Christina Kourenti</cp:lastModifiedBy>
  <cp:revision>104</cp:revision>
  <cp:lastPrinted>2020-12-07T15:09:40Z</cp:lastPrinted>
  <dcterms:created xsi:type="dcterms:W3CDTF">2018-02-20T10:53:10Z</dcterms:created>
  <dcterms:modified xsi:type="dcterms:W3CDTF">2022-04-08T06:25:47Z</dcterms:modified>
  <dc:language>el-GR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YPAAT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